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817" activeTab="7"/>
  </bookViews>
  <sheets>
    <sheet name="7 lat" sheetId="1" r:id="rId1"/>
    <sheet name="8 lat" sheetId="2" r:id="rId2"/>
    <sheet name="9 lat" sheetId="3" r:id="rId3"/>
    <sheet name="10 lat" sheetId="4" r:id="rId4"/>
    <sheet name="11 lat" sheetId="5" r:id="rId5"/>
    <sheet name="12 lat" sheetId="6" r:id="rId6"/>
    <sheet name="13 lat" sheetId="7" r:id="rId7"/>
    <sheet name="14 lat" sheetId="8" r:id="rId8"/>
    <sheet name="15 lat" sheetId="9" r:id="rId9"/>
    <sheet name="16 lat" sheetId="10" r:id="rId10"/>
    <sheet name="17 lat" sheetId="11" r:id="rId11"/>
    <sheet name="18 lat" sheetId="12" r:id="rId12"/>
    <sheet name="19 lat" sheetId="13" r:id="rId13"/>
    <sheet name="Autor" sheetId="14" r:id="rId14"/>
  </sheets>
  <definedNames/>
  <calcPr fullCalcOnLoad="1"/>
</workbook>
</file>

<file path=xl/sharedStrings.xml><?xml version="1.0" encoding="utf-8"?>
<sst xmlns="http://schemas.openxmlformats.org/spreadsheetml/2006/main" count="585" uniqueCount="55">
  <si>
    <t>MIĘDZYNARODOWY TEST SPRAWNOŚCI FIZYCZNEJ</t>
  </si>
  <si>
    <t>KLASA: O</t>
  </si>
  <si>
    <t>DATA: wrzesień 2003r</t>
  </si>
  <si>
    <t>NAUCZYCIEL: Daniel Piasecki</t>
  </si>
  <si>
    <t>LP</t>
  </si>
  <si>
    <t>Nazwisko i Imię</t>
  </si>
  <si>
    <t>bieg na 600m</t>
  </si>
  <si>
    <t>Punkty</t>
  </si>
  <si>
    <t>bieg na 50m</t>
  </si>
  <si>
    <t>skok w dal z miejsca</t>
  </si>
  <si>
    <t>siady z leżenia</t>
  </si>
  <si>
    <t>bieg 4x10</t>
  </si>
  <si>
    <t>siła dłoni</t>
  </si>
  <si>
    <t>zwis na ugiętych rękach</t>
  </si>
  <si>
    <t>skłon tułowia</t>
  </si>
  <si>
    <t>Razem</t>
  </si>
  <si>
    <t>Autor programu: Daniel Piasecki dpiasecki@poczta.fm</t>
  </si>
  <si>
    <t>PUNKTACJA</t>
  </si>
  <si>
    <t>zwis na ugiętych</t>
  </si>
  <si>
    <t>s</t>
  </si>
  <si>
    <t>pkt</t>
  </si>
  <si>
    <t>liczba</t>
  </si>
  <si>
    <t>cm</t>
  </si>
  <si>
    <t>kg</t>
  </si>
  <si>
    <t>KLASA: I podstawowa</t>
  </si>
  <si>
    <t>bieg na 1000m</t>
  </si>
  <si>
    <t>KLASA: II podstawowa</t>
  </si>
  <si>
    <t>KLASA: III podstawowa</t>
  </si>
  <si>
    <t>KLASA: IV podstawowa</t>
  </si>
  <si>
    <t>KLASA: V podstawowa</t>
  </si>
  <si>
    <t>uginanie rąk w zwisie</t>
  </si>
  <si>
    <t>KLASA: VI podstawowa</t>
  </si>
  <si>
    <t>Klasa: II gimnazjum</t>
  </si>
  <si>
    <t>Data: 2014.09.10</t>
  </si>
  <si>
    <t>Nauczyciel: Daniel Piasecki</t>
  </si>
  <si>
    <t>KLASA:II gimnazjum</t>
  </si>
  <si>
    <t>DATA: czerwiec 2004r</t>
  </si>
  <si>
    <t>KLASA: III gimnazjum</t>
  </si>
  <si>
    <t>KLASA:I liceum</t>
  </si>
  <si>
    <t>`172</t>
  </si>
  <si>
    <t>KLASA:II liceum</t>
  </si>
  <si>
    <t>KLASA:III liceum</t>
  </si>
  <si>
    <t>8.9</t>
  </si>
  <si>
    <t>9.0</t>
  </si>
  <si>
    <t>9.1</t>
  </si>
  <si>
    <t>9.2</t>
  </si>
  <si>
    <t>9.3</t>
  </si>
  <si>
    <t>9.4</t>
  </si>
  <si>
    <t>9.5</t>
  </si>
  <si>
    <t>9.6</t>
  </si>
  <si>
    <t>9.7</t>
  </si>
  <si>
    <t>Licencja: Program jest darmowy. Jedyną zapłatą jest przesłanie e-mail na adres dpiasecki@poczta.fm z podaniem miejscowości i szkoły w jakiej dany program jest używany.</t>
  </si>
  <si>
    <t>Pamiętaj: Jeżeli nie spełnisz zasad LICENCJI okradasz mnie, mój czas i wiedzę. Okradając mnie nie miej pretensji kiedy okradną Ciebie.</t>
  </si>
  <si>
    <t>Polecam: Program "Czwórbój lekkoatletyczny 1.78" do przeliczania wyników na punkty w czwórboju LA - mojego autorstwa. Poza tym polecam stronę: www.wychowaniefizyczne.pl - kolegi z łodzi.</t>
  </si>
  <si>
    <t>Autor programu: Daniel Piasecki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</si>
</sst>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14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sz val="22"/>
      <color indexed="12"/>
      <name val="Arial CE"/>
      <family val="2"/>
    </font>
    <font>
      <sz val="16"/>
      <color indexed="12"/>
      <name val="Arial CE"/>
      <family val="2"/>
    </font>
    <font>
      <b/>
      <sz val="10"/>
      <name val="Arial CE"/>
      <family val="2"/>
    </font>
    <font>
      <sz val="18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sz val="8"/>
      <name val="Times New Roman"/>
      <family val="1"/>
    </font>
    <font>
      <sz val="14"/>
      <name val="Times New Roman"/>
      <family val="1"/>
    </font>
    <font>
      <sz val="10"/>
      <color indexed="48"/>
      <name val="Arial CE"/>
      <family val="2"/>
    </font>
    <font>
      <sz val="24"/>
      <color indexed="10"/>
      <name val="Arial CE"/>
      <family val="2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0" fillId="4" borderId="1" xfId="0" applyFill="1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/>
      <protection locked="0"/>
    </xf>
    <xf numFmtId="164" fontId="5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 applyProtection="1">
      <alignment/>
      <protection hidden="1"/>
    </xf>
    <xf numFmtId="0" fontId="5" fillId="4" borderId="1" xfId="0" applyNumberFormat="1" applyFont="1" applyFill="1" applyBorder="1" applyAlignment="1" applyProtection="1">
      <alignment/>
      <protection locked="0"/>
    </xf>
    <xf numFmtId="0" fontId="0" fillId="4" borderId="2" xfId="0" applyNumberFormat="1" applyFont="1" applyFill="1" applyBorder="1" applyAlignment="1" applyProtection="1">
      <alignment/>
      <protection hidden="1"/>
    </xf>
    <xf numFmtId="0" fontId="5" fillId="4" borderId="1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 horizontal="center" vertical="center" textRotation="90"/>
      <protection locked="0"/>
    </xf>
    <xf numFmtId="0" fontId="5" fillId="4" borderId="0" xfId="0" applyFont="1" applyFill="1" applyBorder="1" applyAlignment="1" applyProtection="1">
      <alignment horizontal="center" vertical="center" textRotation="90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0" fillId="4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top" wrapText="1"/>
    </xf>
    <xf numFmtId="2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20" fontId="0" fillId="4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NumberFormat="1" applyFont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20" fontId="0" fillId="4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 vertical="center" textRotation="90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13" fillId="5" borderId="4" xfId="0" applyFont="1" applyFill="1" applyBorder="1" applyAlignment="1" applyProtection="1">
      <alignment horizontal="center" vertical="center" wrapText="1"/>
      <protection hidden="1"/>
    </xf>
    <xf numFmtId="164" fontId="0" fillId="4" borderId="0" xfId="0" applyNumberFormat="1" applyFont="1" applyFill="1" applyBorder="1" applyAlignment="1" applyProtection="1">
      <alignment/>
      <protection locked="0"/>
    </xf>
    <xf numFmtId="0" fontId="0" fillId="4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Border="1" applyAlignment="1">
      <alignment horizontal="center" vertical="top" wrapText="1"/>
    </xf>
    <xf numFmtId="20" fontId="9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border/>
    </dxf>
    <dxf>
      <fill>
        <patternFill patternType="solid">
          <fgColor rgb="FFCCCCFF"/>
          <bgColor rgb="FFC0C0C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CCCCFF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1" customWidth="1"/>
    <col min="2" max="2" width="26.375" style="1" customWidth="1"/>
    <col min="3" max="19" width="6.00390625" style="1" customWidth="1"/>
    <col min="20" max="20" width="2.875" style="1" customWidth="1"/>
    <col min="21" max="16384" width="0" style="1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1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6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13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IF(C6="","",VLOOKUP(C6,Autor!D$5:E170,2))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11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IF(C7="","",VLOOKUP(C7,Autor!D$5:E171,2))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11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IF(C8="","",VLOOKUP(C8,Autor!D$5:E172,2))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11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IF(C9="","",VLOOKUP(C9,Autor!D$5:E173,2))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11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IF(C10="","",VLOOKUP(C10,Autor!D$5:E174,2))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11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IF(C11="","",VLOOKUP(C11,Autor!D$5:E175,2))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11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IF(C12="","",VLOOKUP(C12,Autor!D$5:E176,2))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11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IF(C13="","",VLOOKUP(C13,Autor!D$5:E177,2))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11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IF(C14="","",VLOOKUP(C14,Autor!D$5:E178,2))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11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IF(C15="","",VLOOKUP(C15,Autor!D$5:E179,2))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11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IF(C16="","",VLOOKUP(C16,Autor!D$5:E180,2))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11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IF(C17="","",VLOOKUP(C17,Autor!D$5:E181,2))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11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IF(C18="","",VLOOKUP(C18,Autor!D$5:E182,2))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11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IF(C19="","",VLOOKUP(C19,Autor!D$5:E183,2))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11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IF(C20="","",VLOOKUP(C20,Autor!D$5:E184,2))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11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IF(C21="","",VLOOKUP(C21,Autor!D$5:E185,2))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11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IF(C22="","",VLOOKUP(C22,Autor!D$5:E186,2))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11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IF(C23="","",VLOOKUP(C23,Autor!D$5:E187,2))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11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IF(C24="","",VLOOKUP(C24,Autor!D$5:E188,2))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11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IF(C25="","",VLOOKUP(C25,Autor!D$5:E189,2))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11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IF(C26="","",VLOOKUP(C26,Autor!D$5:E190,2))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11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IF(C27="","",VLOOKUP(C27,Autor!D$5:E191,2))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11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IF(C28="","",VLOOKUP(C28,Autor!D$5:E192,2))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11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IF(C29="","",VLOOKUP(C29,Autor!D$5:E193,2))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11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IF(C30="","",VLOOKUP(C30,Autor!D$5:E194,2))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11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7"/>
      <c r="C31" s="8"/>
      <c r="D31" s="9">
        <f>IF(C31="","",VLOOKUP(C31,Autor!D$5:E195,2))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11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13" customFormat="1" ht="12.75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5" spans="1:17" s="15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93" hidden="1">
      <c r="A37" s="14"/>
      <c r="B37" s="14"/>
      <c r="C37" s="16" t="s">
        <v>8</v>
      </c>
      <c r="D37" s="17" t="s">
        <v>6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O37" s="14"/>
      <c r="P37" s="14"/>
      <c r="Q37" s="14"/>
    </row>
    <row r="38" spans="1:17" s="15" customFormat="1" ht="12.75" hidden="1">
      <c r="A38" s="14"/>
      <c r="B38" s="14"/>
      <c r="C38" s="18" t="s">
        <v>19</v>
      </c>
      <c r="D38" s="19" t="s">
        <v>19</v>
      </c>
      <c r="E38" s="19" t="s">
        <v>19</v>
      </c>
      <c r="F38" s="18" t="s">
        <v>20</v>
      </c>
      <c r="G38" s="19" t="s">
        <v>19</v>
      </c>
      <c r="H38" s="19" t="s">
        <v>21</v>
      </c>
      <c r="I38" s="19" t="s">
        <v>22</v>
      </c>
      <c r="J38" s="19" t="s">
        <v>23</v>
      </c>
      <c r="K38" s="18" t="s">
        <v>22</v>
      </c>
      <c r="L38" s="18" t="s">
        <v>20</v>
      </c>
      <c r="M38" s="14"/>
      <c r="N38" s="14"/>
      <c r="O38" s="14"/>
      <c r="P38" s="14"/>
      <c r="Q38" s="14"/>
    </row>
    <row r="39" spans="1:17" s="15" customFormat="1" ht="12.75" hidden="1">
      <c r="A39" s="14"/>
      <c r="B39" s="14"/>
      <c r="C39" s="20">
        <v>0</v>
      </c>
      <c r="D39" s="21"/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P39" s="14"/>
      <c r="Q39" s="14"/>
    </row>
    <row r="40" spans="1:17" s="15" customFormat="1" ht="12.75" hidden="1">
      <c r="A40" s="14"/>
      <c r="B40" s="14"/>
      <c r="C40" s="20">
        <v>0.1</v>
      </c>
      <c r="D40" s="21"/>
      <c r="E40" s="20"/>
      <c r="F40" s="22">
        <v>100</v>
      </c>
      <c r="G40" s="20">
        <v>0</v>
      </c>
      <c r="H40" s="20">
        <v>0</v>
      </c>
      <c r="I40" s="20">
        <v>-24</v>
      </c>
      <c r="J40" s="20">
        <v>0</v>
      </c>
      <c r="K40" s="20">
        <v>54</v>
      </c>
      <c r="L40" s="22">
        <v>0</v>
      </c>
      <c r="M40" s="14"/>
      <c r="P40" s="14"/>
      <c r="Q40" s="14"/>
    </row>
    <row r="41" spans="1:17" s="15" customFormat="1" ht="12.75" hidden="1">
      <c r="A41" s="14"/>
      <c r="B41" s="14"/>
      <c r="C41" s="20"/>
      <c r="D41" s="21"/>
      <c r="E41" s="20"/>
      <c r="F41" s="22">
        <v>99</v>
      </c>
      <c r="G41" s="20"/>
      <c r="H41" s="20"/>
      <c r="I41" s="20">
        <v>-23</v>
      </c>
      <c r="J41" s="20"/>
      <c r="K41" s="20"/>
      <c r="L41" s="22">
        <v>1</v>
      </c>
      <c r="M41" s="14"/>
      <c r="P41" s="14"/>
      <c r="Q41" s="14"/>
    </row>
    <row r="42" spans="1:17" s="15" customFormat="1" ht="12.75" hidden="1">
      <c r="A42" s="14"/>
      <c r="B42" s="14"/>
      <c r="C42" s="20"/>
      <c r="D42" s="21"/>
      <c r="E42" s="20">
        <v>0.1</v>
      </c>
      <c r="F42" s="22">
        <v>98</v>
      </c>
      <c r="G42" s="20"/>
      <c r="H42" s="20"/>
      <c r="I42" s="20"/>
      <c r="J42" s="20"/>
      <c r="K42" s="20"/>
      <c r="L42" s="22">
        <v>2</v>
      </c>
      <c r="M42" s="14"/>
      <c r="P42" s="14"/>
      <c r="Q42" s="14"/>
    </row>
    <row r="43" spans="1:17" s="15" customFormat="1" ht="12.75" hidden="1">
      <c r="A43" s="14"/>
      <c r="B43" s="14"/>
      <c r="C43" s="20"/>
      <c r="D43" s="21"/>
      <c r="E43" s="20"/>
      <c r="F43" s="22">
        <v>97</v>
      </c>
      <c r="G43" s="20"/>
      <c r="H43" s="20"/>
      <c r="I43" s="20"/>
      <c r="J43" s="20"/>
      <c r="K43" s="20">
        <v>52</v>
      </c>
      <c r="L43" s="22">
        <v>3</v>
      </c>
      <c r="M43" s="14"/>
      <c r="P43" s="14"/>
      <c r="Q43" s="14"/>
    </row>
    <row r="44" spans="1:17" s="15" customFormat="1" ht="12.75" hidden="1">
      <c r="A44" s="14"/>
      <c r="B44" s="14"/>
      <c r="C44" s="20">
        <v>6.9</v>
      </c>
      <c r="D44" s="21"/>
      <c r="E44" s="20"/>
      <c r="F44" s="22">
        <v>96</v>
      </c>
      <c r="G44" s="20"/>
      <c r="H44" s="20"/>
      <c r="I44" s="20">
        <v>-22</v>
      </c>
      <c r="J44" s="20"/>
      <c r="K44" s="20"/>
      <c r="L44" s="22">
        <v>4</v>
      </c>
      <c r="M44" s="14"/>
      <c r="P44" s="14"/>
      <c r="Q44" s="14"/>
    </row>
    <row r="45" spans="1:17" s="15" customFormat="1" ht="12.75" hidden="1">
      <c r="A45" s="14"/>
      <c r="B45" s="14"/>
      <c r="C45" s="20"/>
      <c r="D45" s="21"/>
      <c r="E45" s="20">
        <v>9.8</v>
      </c>
      <c r="F45" s="22">
        <v>95</v>
      </c>
      <c r="G45" s="20"/>
      <c r="H45" s="20"/>
      <c r="I45" s="20"/>
      <c r="J45" s="20"/>
      <c r="K45" s="20"/>
      <c r="L45" s="22">
        <v>5</v>
      </c>
      <c r="M45" s="14"/>
      <c r="P45" s="14"/>
      <c r="Q45" s="14"/>
    </row>
    <row r="46" spans="1:17" s="15" customFormat="1" ht="12.75" hidden="1">
      <c r="A46" s="14"/>
      <c r="B46" s="14"/>
      <c r="C46" s="20"/>
      <c r="D46" s="21"/>
      <c r="E46" s="20"/>
      <c r="F46" s="22">
        <v>94</v>
      </c>
      <c r="G46" s="20"/>
      <c r="H46" s="20"/>
      <c r="I46" s="20"/>
      <c r="J46" s="20"/>
      <c r="K46" s="20">
        <v>53</v>
      </c>
      <c r="L46" s="22">
        <v>6</v>
      </c>
      <c r="M46" s="14"/>
      <c r="P46" s="14"/>
      <c r="Q46" s="14"/>
    </row>
    <row r="47" spans="1:17" s="15" customFormat="1" ht="12.75" hidden="1">
      <c r="A47" s="14"/>
      <c r="B47" s="14"/>
      <c r="C47" s="20">
        <v>7</v>
      </c>
      <c r="D47" s="21"/>
      <c r="E47" s="20"/>
      <c r="F47" s="22">
        <v>93</v>
      </c>
      <c r="G47" s="20"/>
      <c r="H47" s="20"/>
      <c r="I47" s="20">
        <v>-21</v>
      </c>
      <c r="J47" s="20"/>
      <c r="K47" s="20"/>
      <c r="L47" s="22">
        <v>7</v>
      </c>
      <c r="M47" s="14"/>
      <c r="P47" s="14"/>
      <c r="Q47" s="14"/>
    </row>
    <row r="48" spans="1:17" s="15" customFormat="1" ht="12.75" hidden="1">
      <c r="A48" s="14"/>
      <c r="B48" s="14"/>
      <c r="C48" s="20"/>
      <c r="D48" s="21"/>
      <c r="E48" s="20">
        <v>9.9</v>
      </c>
      <c r="F48" s="22">
        <v>92</v>
      </c>
      <c r="G48" s="20"/>
      <c r="H48" s="20"/>
      <c r="I48" s="20"/>
      <c r="J48" s="20"/>
      <c r="K48" s="20">
        <v>54</v>
      </c>
      <c r="L48" s="22">
        <v>8</v>
      </c>
      <c r="M48" s="14"/>
      <c r="P48" s="14"/>
      <c r="Q48" s="14"/>
    </row>
    <row r="49" spans="1:17" s="15" customFormat="1" ht="12.75" hidden="1">
      <c r="A49" s="14"/>
      <c r="B49" s="14"/>
      <c r="C49" s="20"/>
      <c r="D49" s="21"/>
      <c r="E49" s="20"/>
      <c r="F49" s="22">
        <v>91</v>
      </c>
      <c r="G49" s="20"/>
      <c r="H49" s="20"/>
      <c r="I49" s="20"/>
      <c r="J49" s="20"/>
      <c r="K49" s="20"/>
      <c r="L49" s="22">
        <v>9</v>
      </c>
      <c r="M49" s="14"/>
      <c r="P49" s="14"/>
      <c r="Q49" s="14"/>
    </row>
    <row r="50" spans="1:17" s="15" customFormat="1" ht="12.75" hidden="1">
      <c r="A50" s="14"/>
      <c r="B50" s="14"/>
      <c r="C50" s="20">
        <v>7.1</v>
      </c>
      <c r="D50" s="21"/>
      <c r="E50" s="20"/>
      <c r="F50" s="22">
        <v>90</v>
      </c>
      <c r="G50" s="20"/>
      <c r="H50" s="20"/>
      <c r="I50" s="20">
        <v>-20</v>
      </c>
      <c r="J50" s="20"/>
      <c r="K50" s="20">
        <v>55</v>
      </c>
      <c r="L50" s="22">
        <v>10</v>
      </c>
      <c r="M50" s="14"/>
      <c r="P50" s="14"/>
      <c r="Q50" s="14"/>
    </row>
    <row r="51" spans="1:17" s="15" customFormat="1" ht="12.75" hidden="1">
      <c r="A51" s="14"/>
      <c r="B51" s="14"/>
      <c r="C51" s="20"/>
      <c r="D51" s="21"/>
      <c r="E51" s="20">
        <v>10</v>
      </c>
      <c r="F51" s="22">
        <v>89</v>
      </c>
      <c r="G51" s="20"/>
      <c r="H51" s="20"/>
      <c r="I51" s="20"/>
      <c r="J51" s="20"/>
      <c r="K51" s="20"/>
      <c r="L51" s="22">
        <v>11</v>
      </c>
      <c r="M51" s="14"/>
      <c r="P51" s="14"/>
      <c r="Q51" s="14"/>
    </row>
    <row r="52" spans="1:17" s="15" customFormat="1" ht="12.75" hidden="1">
      <c r="A52" s="14"/>
      <c r="B52" s="14"/>
      <c r="C52" s="20">
        <v>7.2</v>
      </c>
      <c r="D52" s="21"/>
      <c r="E52" s="20"/>
      <c r="F52" s="22">
        <v>88</v>
      </c>
      <c r="G52" s="20"/>
      <c r="H52" s="20"/>
      <c r="I52" s="20"/>
      <c r="J52" s="20"/>
      <c r="K52" s="20">
        <v>56</v>
      </c>
      <c r="L52" s="22">
        <v>12</v>
      </c>
      <c r="M52" s="14"/>
      <c r="P52" s="14"/>
      <c r="Q52" s="14"/>
    </row>
    <row r="53" spans="1:17" s="15" customFormat="1" ht="12.75" hidden="1">
      <c r="A53" s="14"/>
      <c r="B53" s="14"/>
      <c r="C53" s="20"/>
      <c r="D53" s="21"/>
      <c r="E53" s="20">
        <v>10.1</v>
      </c>
      <c r="F53" s="22">
        <v>87</v>
      </c>
      <c r="G53" s="20"/>
      <c r="H53" s="20"/>
      <c r="I53" s="20">
        <v>-19</v>
      </c>
      <c r="J53" s="20"/>
      <c r="K53" s="20">
        <v>57</v>
      </c>
      <c r="L53" s="22">
        <v>13</v>
      </c>
      <c r="M53" s="14"/>
      <c r="P53" s="14"/>
      <c r="Q53" s="14"/>
    </row>
    <row r="54" spans="1:17" s="15" customFormat="1" ht="12.75" hidden="1">
      <c r="A54" s="14"/>
      <c r="B54" s="14"/>
      <c r="C54" s="20">
        <v>7.3</v>
      </c>
      <c r="D54" s="21"/>
      <c r="E54" s="20"/>
      <c r="F54" s="22">
        <v>86</v>
      </c>
      <c r="G54" s="20"/>
      <c r="H54" s="20"/>
      <c r="I54" s="20"/>
      <c r="J54" s="20"/>
      <c r="K54" s="20">
        <v>58</v>
      </c>
      <c r="L54" s="22">
        <v>14</v>
      </c>
      <c r="M54" s="14"/>
      <c r="P54" s="14"/>
      <c r="Q54" s="14"/>
    </row>
    <row r="55" spans="1:17" s="15" customFormat="1" ht="12.75" hidden="1">
      <c r="A55" s="14"/>
      <c r="B55" s="14"/>
      <c r="C55" s="20"/>
      <c r="D55" s="21"/>
      <c r="E55" s="20">
        <v>10.2</v>
      </c>
      <c r="F55" s="22">
        <v>85</v>
      </c>
      <c r="G55" s="20"/>
      <c r="H55" s="20"/>
      <c r="I55" s="20"/>
      <c r="J55" s="20"/>
      <c r="K55" s="20">
        <v>59</v>
      </c>
      <c r="L55" s="22">
        <v>15</v>
      </c>
      <c r="M55" s="14"/>
      <c r="P55" s="14"/>
      <c r="Q55" s="14"/>
    </row>
    <row r="56" spans="1:17" s="15" customFormat="1" ht="12.75" hidden="1">
      <c r="A56" s="14"/>
      <c r="B56" s="14"/>
      <c r="C56" s="20">
        <v>7.4</v>
      </c>
      <c r="D56" s="21"/>
      <c r="E56" s="20"/>
      <c r="F56" s="22">
        <v>84</v>
      </c>
      <c r="G56" s="20"/>
      <c r="H56" s="20"/>
      <c r="I56" s="20">
        <v>-18</v>
      </c>
      <c r="J56" s="20"/>
      <c r="K56" s="20">
        <v>60</v>
      </c>
      <c r="L56" s="22">
        <v>16</v>
      </c>
      <c r="M56" s="14"/>
      <c r="P56" s="14"/>
      <c r="Q56" s="14"/>
    </row>
    <row r="57" spans="1:17" s="15" customFormat="1" ht="12.75" hidden="1">
      <c r="A57" s="14"/>
      <c r="B57" s="14"/>
      <c r="C57" s="20"/>
      <c r="D57" s="21"/>
      <c r="E57" s="20">
        <v>10.3</v>
      </c>
      <c r="F57" s="22">
        <v>83</v>
      </c>
      <c r="G57" s="20"/>
      <c r="H57" s="20"/>
      <c r="I57" s="20"/>
      <c r="J57" s="20"/>
      <c r="K57" s="20"/>
      <c r="L57" s="22">
        <v>17</v>
      </c>
      <c r="M57" s="14"/>
      <c r="P57" s="14"/>
      <c r="Q57" s="14"/>
    </row>
    <row r="58" spans="1:17" s="15" customFormat="1" ht="12.75" hidden="1">
      <c r="A58" s="14"/>
      <c r="B58" s="14"/>
      <c r="C58" s="20">
        <v>7.5</v>
      </c>
      <c r="D58" s="21"/>
      <c r="E58" s="20"/>
      <c r="F58" s="22">
        <v>82</v>
      </c>
      <c r="G58" s="20"/>
      <c r="H58" s="20">
        <v>1</v>
      </c>
      <c r="I58" s="20">
        <v>-17</v>
      </c>
      <c r="J58" s="20"/>
      <c r="K58" s="20">
        <v>63</v>
      </c>
      <c r="L58" s="22">
        <v>18</v>
      </c>
      <c r="M58" s="14"/>
      <c r="P58" s="14"/>
      <c r="Q58" s="14"/>
    </row>
    <row r="59" spans="1:17" s="15" customFormat="1" ht="12.75" hidden="1">
      <c r="A59" s="14"/>
      <c r="B59" s="14"/>
      <c r="C59" s="20"/>
      <c r="D59" s="21"/>
      <c r="E59" s="20">
        <v>10.4</v>
      </c>
      <c r="F59" s="22">
        <v>81</v>
      </c>
      <c r="G59" s="20"/>
      <c r="H59" s="20"/>
      <c r="I59" s="20"/>
      <c r="J59" s="20"/>
      <c r="K59" s="20"/>
      <c r="L59" s="22">
        <v>19</v>
      </c>
      <c r="M59" s="14"/>
      <c r="P59" s="14"/>
      <c r="Q59" s="14"/>
    </row>
    <row r="60" spans="1:17" s="15" customFormat="1" ht="12.75" hidden="1">
      <c r="A60" s="14"/>
      <c r="B60" s="14"/>
      <c r="C60" s="20">
        <v>7.6</v>
      </c>
      <c r="D60" s="21"/>
      <c r="E60" s="20"/>
      <c r="F60" s="22">
        <v>80</v>
      </c>
      <c r="G60" s="20"/>
      <c r="H60" s="20">
        <v>2</v>
      </c>
      <c r="I60" s="20">
        <v>-16</v>
      </c>
      <c r="J60" s="20"/>
      <c r="K60" s="20">
        <v>66</v>
      </c>
      <c r="L60" s="22">
        <v>20</v>
      </c>
      <c r="M60" s="14"/>
      <c r="P60" s="14"/>
      <c r="Q60" s="14"/>
    </row>
    <row r="61" spans="1:17" s="15" customFormat="1" ht="12.75" hidden="1">
      <c r="A61" s="14"/>
      <c r="B61" s="14"/>
      <c r="C61" s="20">
        <v>7.7</v>
      </c>
      <c r="D61" s="21"/>
      <c r="E61" s="20">
        <v>10.5</v>
      </c>
      <c r="F61" s="22">
        <v>79</v>
      </c>
      <c r="G61" s="20"/>
      <c r="H61" s="20"/>
      <c r="I61" s="20"/>
      <c r="J61" s="20"/>
      <c r="K61" s="20"/>
      <c r="L61" s="22">
        <v>21</v>
      </c>
      <c r="M61" s="14"/>
      <c r="P61" s="14"/>
      <c r="Q61" s="14"/>
    </row>
    <row r="62" spans="1:17" s="15" customFormat="1" ht="12.75" hidden="1">
      <c r="A62" s="14"/>
      <c r="B62" s="14"/>
      <c r="C62" s="20">
        <v>7.8</v>
      </c>
      <c r="D62" s="21"/>
      <c r="E62" s="20">
        <v>10.6</v>
      </c>
      <c r="F62" s="22">
        <v>78</v>
      </c>
      <c r="G62" s="20"/>
      <c r="H62" s="20">
        <v>3</v>
      </c>
      <c r="I62" s="20">
        <v>-15</v>
      </c>
      <c r="J62" s="20"/>
      <c r="K62" s="20">
        <v>69</v>
      </c>
      <c r="L62" s="22">
        <v>22</v>
      </c>
      <c r="M62" s="14"/>
      <c r="P62" s="14"/>
      <c r="Q62" s="14"/>
    </row>
    <row r="63" spans="1:17" s="15" customFormat="1" ht="12.75" hidden="1">
      <c r="A63" s="14"/>
      <c r="B63" s="14"/>
      <c r="C63" s="20">
        <v>7.9</v>
      </c>
      <c r="D63" s="21"/>
      <c r="E63" s="20">
        <v>10.7</v>
      </c>
      <c r="F63" s="22">
        <v>77</v>
      </c>
      <c r="G63" s="20"/>
      <c r="H63" s="20"/>
      <c r="I63" s="20"/>
      <c r="J63" s="20"/>
      <c r="K63" s="20">
        <v>71</v>
      </c>
      <c r="L63" s="22">
        <v>23</v>
      </c>
      <c r="M63" s="14"/>
      <c r="P63" s="14"/>
      <c r="Q63" s="14"/>
    </row>
    <row r="64" spans="1:17" s="15" customFormat="1" ht="12.75" hidden="1">
      <c r="A64" s="14"/>
      <c r="B64" s="14"/>
      <c r="C64" s="20">
        <v>8</v>
      </c>
      <c r="D64" s="21"/>
      <c r="E64" s="20">
        <v>10.8</v>
      </c>
      <c r="F64" s="22">
        <v>76</v>
      </c>
      <c r="G64" s="20"/>
      <c r="H64" s="20">
        <v>4</v>
      </c>
      <c r="I64" s="20">
        <v>-14</v>
      </c>
      <c r="J64" s="20"/>
      <c r="K64" s="20">
        <v>73</v>
      </c>
      <c r="L64" s="22">
        <v>24</v>
      </c>
      <c r="M64" s="14"/>
      <c r="P64" s="14"/>
      <c r="Q64" s="14"/>
    </row>
    <row r="65" spans="1:17" s="15" customFormat="1" ht="12.75" hidden="1">
      <c r="A65" s="14"/>
      <c r="B65" s="14"/>
      <c r="C65" s="20">
        <v>8.1</v>
      </c>
      <c r="D65" s="21"/>
      <c r="E65" s="20">
        <v>10.9</v>
      </c>
      <c r="F65" s="22">
        <v>75</v>
      </c>
      <c r="G65" s="20"/>
      <c r="H65" s="20"/>
      <c r="I65" s="20"/>
      <c r="J65" s="20"/>
      <c r="K65" s="20">
        <v>75</v>
      </c>
      <c r="L65" s="22">
        <v>25</v>
      </c>
      <c r="M65" s="14"/>
      <c r="P65" s="14"/>
      <c r="Q65" s="14"/>
    </row>
    <row r="66" spans="1:17" s="15" customFormat="1" ht="12.75" hidden="1">
      <c r="A66" s="14"/>
      <c r="B66" s="14"/>
      <c r="C66" s="20">
        <v>8.2</v>
      </c>
      <c r="D66" s="21"/>
      <c r="E66" s="20">
        <v>11.1</v>
      </c>
      <c r="F66" s="22">
        <v>74</v>
      </c>
      <c r="G66" s="20"/>
      <c r="H66" s="20">
        <v>5</v>
      </c>
      <c r="I66" s="20">
        <v>-13</v>
      </c>
      <c r="J66" s="20"/>
      <c r="K66" s="20">
        <v>77</v>
      </c>
      <c r="L66" s="22">
        <v>26</v>
      </c>
      <c r="M66" s="14"/>
      <c r="P66" s="14"/>
      <c r="Q66" s="14"/>
    </row>
    <row r="67" spans="1:17" s="15" customFormat="1" ht="12.75" hidden="1">
      <c r="A67" s="14"/>
      <c r="B67" s="14"/>
      <c r="C67" s="20">
        <v>8.4</v>
      </c>
      <c r="D67" s="21"/>
      <c r="E67" s="20">
        <v>11.2</v>
      </c>
      <c r="F67" s="22">
        <v>73</v>
      </c>
      <c r="G67" s="20"/>
      <c r="H67" s="20"/>
      <c r="I67" s="20"/>
      <c r="J67" s="20"/>
      <c r="K67" s="20">
        <v>79</v>
      </c>
      <c r="L67" s="22">
        <v>27</v>
      </c>
      <c r="M67" s="14"/>
      <c r="P67" s="14"/>
      <c r="Q67" s="14"/>
    </row>
    <row r="68" spans="1:17" s="15" customFormat="1" ht="12.75" hidden="1">
      <c r="A68" s="14"/>
      <c r="B68" s="14"/>
      <c r="C68" s="20">
        <v>8.5</v>
      </c>
      <c r="D68" s="21"/>
      <c r="E68" s="20">
        <v>11.4</v>
      </c>
      <c r="F68" s="22">
        <v>72</v>
      </c>
      <c r="G68" s="20"/>
      <c r="H68" s="20">
        <v>6</v>
      </c>
      <c r="I68" s="20">
        <v>-12</v>
      </c>
      <c r="J68" s="20"/>
      <c r="K68" s="20">
        <v>81</v>
      </c>
      <c r="L68" s="22">
        <v>28</v>
      </c>
      <c r="M68" s="14"/>
      <c r="P68" s="14"/>
      <c r="Q68" s="14"/>
    </row>
    <row r="69" spans="1:17" s="15" customFormat="1" ht="12.75" hidden="1">
      <c r="A69" s="14"/>
      <c r="B69" s="14"/>
      <c r="C69" s="20">
        <v>8.6</v>
      </c>
      <c r="D69" s="21"/>
      <c r="E69" s="20">
        <v>11.5</v>
      </c>
      <c r="F69" s="22">
        <v>71</v>
      </c>
      <c r="G69" s="20"/>
      <c r="H69" s="20"/>
      <c r="I69" s="20"/>
      <c r="J69" s="20"/>
      <c r="K69" s="20">
        <v>83</v>
      </c>
      <c r="L69" s="22">
        <v>29</v>
      </c>
      <c r="M69" s="14"/>
      <c r="P69" s="14"/>
      <c r="Q69" s="14"/>
    </row>
    <row r="70" spans="1:17" s="15" customFormat="1" ht="12.75" hidden="1">
      <c r="A70" s="14"/>
      <c r="B70" s="14"/>
      <c r="C70" s="20">
        <v>8.7</v>
      </c>
      <c r="D70" s="21"/>
      <c r="E70" s="20">
        <v>11.6</v>
      </c>
      <c r="F70" s="22">
        <v>70</v>
      </c>
      <c r="G70" s="20"/>
      <c r="H70" s="20">
        <v>7</v>
      </c>
      <c r="I70" s="20">
        <v>-11</v>
      </c>
      <c r="J70" s="20"/>
      <c r="K70" s="20">
        <v>85</v>
      </c>
      <c r="L70" s="22">
        <v>30</v>
      </c>
      <c r="M70" s="14"/>
      <c r="P70" s="14"/>
      <c r="Q70" s="14"/>
    </row>
    <row r="71" spans="1:17" s="15" customFormat="1" ht="12.75" hidden="1">
      <c r="A71" s="14"/>
      <c r="B71" s="14"/>
      <c r="C71" s="20">
        <v>8.8</v>
      </c>
      <c r="D71" s="21"/>
      <c r="E71" s="20">
        <v>11.8</v>
      </c>
      <c r="F71" s="22">
        <v>69</v>
      </c>
      <c r="G71" s="20"/>
      <c r="H71" s="20"/>
      <c r="I71" s="20"/>
      <c r="J71" s="20">
        <v>1</v>
      </c>
      <c r="K71" s="20">
        <v>87</v>
      </c>
      <c r="L71" s="22">
        <v>31</v>
      </c>
      <c r="M71" s="14"/>
      <c r="P71" s="14"/>
      <c r="Q71" s="14"/>
    </row>
    <row r="72" spans="1:17" s="15" customFormat="1" ht="12.75" hidden="1">
      <c r="A72" s="14"/>
      <c r="B72" s="14"/>
      <c r="C72" s="20">
        <v>8.9</v>
      </c>
      <c r="D72" s="21"/>
      <c r="E72" s="20">
        <v>11.9</v>
      </c>
      <c r="F72" s="22">
        <v>68</v>
      </c>
      <c r="G72" s="20"/>
      <c r="H72" s="20">
        <v>8</v>
      </c>
      <c r="I72" s="20">
        <v>-10</v>
      </c>
      <c r="J72" s="20"/>
      <c r="K72" s="20">
        <v>89</v>
      </c>
      <c r="L72" s="22">
        <v>32</v>
      </c>
      <c r="M72" s="14"/>
      <c r="P72" s="14"/>
      <c r="Q72" s="14"/>
    </row>
    <row r="73" spans="1:17" s="15" customFormat="1" ht="12.75" hidden="1">
      <c r="A73" s="14"/>
      <c r="B73" s="14"/>
      <c r="C73" s="20">
        <v>9</v>
      </c>
      <c r="D73" s="21"/>
      <c r="E73" s="20">
        <v>12.1</v>
      </c>
      <c r="F73" s="22">
        <v>67</v>
      </c>
      <c r="G73" s="20"/>
      <c r="H73" s="20"/>
      <c r="I73" s="20">
        <v>-9</v>
      </c>
      <c r="J73" s="20"/>
      <c r="K73" s="20">
        <v>91</v>
      </c>
      <c r="L73" s="22">
        <v>33</v>
      </c>
      <c r="M73" s="14"/>
      <c r="P73" s="14"/>
      <c r="Q73" s="14"/>
    </row>
    <row r="74" spans="1:17" s="15" customFormat="1" ht="12.75" hidden="1">
      <c r="A74" s="14"/>
      <c r="B74" s="14"/>
      <c r="C74" s="20">
        <v>9.1</v>
      </c>
      <c r="D74" s="21"/>
      <c r="E74" s="20">
        <v>12.2</v>
      </c>
      <c r="F74" s="22">
        <v>66</v>
      </c>
      <c r="G74" s="20"/>
      <c r="H74" s="20">
        <v>9</v>
      </c>
      <c r="I74" s="20"/>
      <c r="J74" s="20">
        <v>2</v>
      </c>
      <c r="K74" s="20">
        <v>93</v>
      </c>
      <c r="L74" s="22">
        <v>34</v>
      </c>
      <c r="M74" s="14"/>
      <c r="P74" s="14"/>
      <c r="Q74" s="14"/>
    </row>
    <row r="75" spans="1:17" s="15" customFormat="1" ht="12.75" hidden="1">
      <c r="A75" s="14"/>
      <c r="B75" s="14"/>
      <c r="C75" s="20">
        <v>9.2</v>
      </c>
      <c r="D75" s="21"/>
      <c r="E75" s="20">
        <v>12.4</v>
      </c>
      <c r="F75" s="22">
        <v>65</v>
      </c>
      <c r="G75" s="20">
        <v>1</v>
      </c>
      <c r="H75" s="20"/>
      <c r="I75" s="20">
        <v>-8</v>
      </c>
      <c r="J75" s="20"/>
      <c r="K75" s="20">
        <v>95</v>
      </c>
      <c r="L75" s="22">
        <v>35</v>
      </c>
      <c r="M75" s="14"/>
      <c r="P75" s="14"/>
      <c r="Q75" s="14"/>
    </row>
    <row r="76" spans="1:17" s="15" customFormat="1" ht="12.75" hidden="1">
      <c r="A76" s="14"/>
      <c r="B76" s="14"/>
      <c r="C76" s="20">
        <v>9.3</v>
      </c>
      <c r="D76" s="21"/>
      <c r="E76" s="20">
        <v>12.5</v>
      </c>
      <c r="F76" s="22">
        <v>64</v>
      </c>
      <c r="G76" s="20"/>
      <c r="H76" s="20">
        <v>10</v>
      </c>
      <c r="I76" s="20">
        <v>-7</v>
      </c>
      <c r="J76" s="20"/>
      <c r="K76" s="20">
        <v>97</v>
      </c>
      <c r="L76" s="22">
        <v>36</v>
      </c>
      <c r="M76" s="14"/>
      <c r="P76" s="14"/>
      <c r="Q76" s="14"/>
    </row>
    <row r="77" spans="1:17" s="15" customFormat="1" ht="12.75" hidden="1">
      <c r="A77" s="14"/>
      <c r="B77" s="14"/>
      <c r="C77" s="20">
        <v>9.5</v>
      </c>
      <c r="D77" s="21"/>
      <c r="E77" s="20">
        <v>12.6</v>
      </c>
      <c r="F77" s="22">
        <v>63</v>
      </c>
      <c r="G77" s="20"/>
      <c r="H77" s="20"/>
      <c r="I77" s="20"/>
      <c r="J77" s="20">
        <v>3</v>
      </c>
      <c r="K77" s="20">
        <v>99</v>
      </c>
      <c r="L77" s="22">
        <v>37</v>
      </c>
      <c r="M77" s="14"/>
      <c r="P77" s="14"/>
      <c r="Q77" s="14"/>
    </row>
    <row r="78" spans="1:17" s="15" customFormat="1" ht="12.75" hidden="1">
      <c r="A78" s="14"/>
      <c r="B78" s="14"/>
      <c r="C78" s="20">
        <v>9.6</v>
      </c>
      <c r="D78" s="21"/>
      <c r="E78" s="20">
        <v>12.8</v>
      </c>
      <c r="F78" s="22">
        <v>62</v>
      </c>
      <c r="G78" s="20">
        <v>2</v>
      </c>
      <c r="H78" s="20">
        <v>11</v>
      </c>
      <c r="I78" s="20">
        <v>-6</v>
      </c>
      <c r="J78" s="20"/>
      <c r="K78" s="20">
        <v>101</v>
      </c>
      <c r="L78" s="22">
        <v>38</v>
      </c>
      <c r="M78" s="14"/>
      <c r="P78" s="14"/>
      <c r="Q78" s="14"/>
    </row>
    <row r="79" spans="1:17" s="15" customFormat="1" ht="12.75" hidden="1">
      <c r="A79" s="14"/>
      <c r="B79" s="14"/>
      <c r="C79" s="20">
        <v>9.7</v>
      </c>
      <c r="D79" s="21"/>
      <c r="E79" s="20">
        <v>12.9</v>
      </c>
      <c r="F79" s="22">
        <v>61</v>
      </c>
      <c r="G79" s="20"/>
      <c r="H79" s="20"/>
      <c r="I79" s="20"/>
      <c r="J79" s="20"/>
      <c r="K79" s="20">
        <v>102</v>
      </c>
      <c r="L79" s="22">
        <v>39</v>
      </c>
      <c r="M79" s="14"/>
      <c r="P79" s="14"/>
      <c r="Q79" s="14"/>
    </row>
    <row r="80" spans="1:17" s="15" customFormat="1" ht="12.75" hidden="1">
      <c r="A80" s="14"/>
      <c r="B80" s="14"/>
      <c r="C80" s="20">
        <v>9.8</v>
      </c>
      <c r="D80" s="21"/>
      <c r="E80" s="20">
        <v>13.1</v>
      </c>
      <c r="F80" s="22">
        <v>60</v>
      </c>
      <c r="G80" s="20"/>
      <c r="H80" s="20">
        <v>12</v>
      </c>
      <c r="I80" s="20">
        <v>-5</v>
      </c>
      <c r="J80" s="20">
        <v>4</v>
      </c>
      <c r="K80" s="20">
        <v>104</v>
      </c>
      <c r="L80" s="22">
        <v>40</v>
      </c>
      <c r="M80" s="14"/>
      <c r="P80" s="14"/>
      <c r="Q80" s="14"/>
    </row>
    <row r="81" spans="1:17" s="15" customFormat="1" ht="12.75" hidden="1">
      <c r="A81" s="14"/>
      <c r="B81" s="14"/>
      <c r="C81" s="20">
        <v>9.9</v>
      </c>
      <c r="D81" s="21"/>
      <c r="E81" s="20">
        <v>13.2</v>
      </c>
      <c r="F81" s="22">
        <v>59</v>
      </c>
      <c r="G81" s="20">
        <v>3</v>
      </c>
      <c r="H81" s="20"/>
      <c r="I81" s="20"/>
      <c r="J81" s="20"/>
      <c r="K81" s="20">
        <v>106</v>
      </c>
      <c r="L81" s="22">
        <v>41</v>
      </c>
      <c r="M81" s="14"/>
      <c r="P81" s="14"/>
      <c r="Q81" s="14"/>
    </row>
    <row r="82" spans="1:17" s="15" customFormat="1" ht="12.75" hidden="1">
      <c r="A82" s="14"/>
      <c r="B82" s="14"/>
      <c r="C82" s="20">
        <v>10</v>
      </c>
      <c r="D82" s="21"/>
      <c r="E82" s="20">
        <v>13.4</v>
      </c>
      <c r="F82" s="22">
        <v>58</v>
      </c>
      <c r="G82" s="20"/>
      <c r="H82" s="20">
        <v>13</v>
      </c>
      <c r="I82" s="20">
        <v>-4</v>
      </c>
      <c r="J82" s="20"/>
      <c r="K82" s="20">
        <v>108</v>
      </c>
      <c r="L82" s="22">
        <v>42</v>
      </c>
      <c r="M82" s="14"/>
      <c r="P82" s="14"/>
      <c r="Q82" s="14"/>
    </row>
    <row r="83" spans="1:17" s="15" customFormat="1" ht="12.75" hidden="1">
      <c r="A83" s="14"/>
      <c r="B83" s="14"/>
      <c r="C83" s="20">
        <v>10.1</v>
      </c>
      <c r="D83" s="21"/>
      <c r="E83" s="20">
        <v>13.5</v>
      </c>
      <c r="F83" s="22">
        <v>57</v>
      </c>
      <c r="G83" s="20">
        <v>4</v>
      </c>
      <c r="H83" s="20"/>
      <c r="I83" s="20"/>
      <c r="J83" s="20">
        <v>5</v>
      </c>
      <c r="K83" s="20">
        <v>110</v>
      </c>
      <c r="L83" s="22">
        <v>43</v>
      </c>
      <c r="M83" s="14"/>
      <c r="P83" s="14"/>
      <c r="Q83" s="14"/>
    </row>
    <row r="84" spans="1:17" s="15" customFormat="1" ht="12.75" hidden="1">
      <c r="A84" s="14"/>
      <c r="B84" s="14"/>
      <c r="C84" s="20">
        <v>10.2</v>
      </c>
      <c r="D84" s="21"/>
      <c r="E84" s="20">
        <v>13.6</v>
      </c>
      <c r="F84" s="22">
        <v>56</v>
      </c>
      <c r="G84" s="20"/>
      <c r="H84" s="20">
        <v>14</v>
      </c>
      <c r="I84" s="20">
        <v>-3</v>
      </c>
      <c r="J84" s="20"/>
      <c r="K84" s="20">
        <v>112</v>
      </c>
      <c r="L84" s="22">
        <v>44</v>
      </c>
      <c r="M84" s="14"/>
      <c r="P84" s="14"/>
      <c r="Q84" s="14"/>
    </row>
    <row r="85" spans="1:17" s="15" customFormat="1" ht="12.75" hidden="1">
      <c r="A85" s="14"/>
      <c r="B85" s="14"/>
      <c r="C85" s="20">
        <v>10.3</v>
      </c>
      <c r="D85" s="21"/>
      <c r="E85" s="20">
        <v>13.8</v>
      </c>
      <c r="F85" s="22">
        <v>55</v>
      </c>
      <c r="G85" s="20">
        <v>5</v>
      </c>
      <c r="H85" s="20"/>
      <c r="I85" s="20"/>
      <c r="J85" s="20"/>
      <c r="K85" s="20">
        <v>114</v>
      </c>
      <c r="L85" s="22">
        <v>45</v>
      </c>
      <c r="M85" s="14"/>
      <c r="P85" s="14"/>
      <c r="Q85" s="14"/>
    </row>
    <row r="86" spans="1:17" s="15" customFormat="1" ht="12.75" hidden="1">
      <c r="A86" s="14"/>
      <c r="B86" s="14"/>
      <c r="C86" s="20">
        <v>10.5</v>
      </c>
      <c r="D86" s="21"/>
      <c r="E86" s="20">
        <v>14</v>
      </c>
      <c r="F86" s="22">
        <v>54</v>
      </c>
      <c r="G86" s="20">
        <v>6</v>
      </c>
      <c r="H86" s="20">
        <v>15</v>
      </c>
      <c r="I86" s="20">
        <v>-2</v>
      </c>
      <c r="J86" s="20">
        <v>6</v>
      </c>
      <c r="K86" s="20">
        <v>116</v>
      </c>
      <c r="L86" s="22">
        <v>46</v>
      </c>
      <c r="M86" s="14"/>
      <c r="P86" s="14"/>
      <c r="Q86" s="14"/>
    </row>
    <row r="87" spans="1:17" s="15" customFormat="1" ht="12.75" hidden="1">
      <c r="A87" s="14"/>
      <c r="B87" s="14"/>
      <c r="C87" s="20">
        <v>10.6</v>
      </c>
      <c r="D87" s="21"/>
      <c r="E87" s="20">
        <v>14.1</v>
      </c>
      <c r="F87" s="22">
        <v>53</v>
      </c>
      <c r="G87" s="20">
        <v>7</v>
      </c>
      <c r="H87" s="20"/>
      <c r="I87" s="20"/>
      <c r="J87" s="20"/>
      <c r="K87" s="20">
        <v>117</v>
      </c>
      <c r="L87" s="22">
        <v>47</v>
      </c>
      <c r="M87" s="14"/>
      <c r="P87" s="14"/>
      <c r="Q87" s="14"/>
    </row>
    <row r="88" spans="1:17" s="15" customFormat="1" ht="12.75" hidden="1">
      <c r="A88" s="14"/>
      <c r="B88" s="14"/>
      <c r="C88" s="20">
        <v>10.7</v>
      </c>
      <c r="D88" s="21"/>
      <c r="E88" s="20">
        <v>14.2</v>
      </c>
      <c r="F88" s="22">
        <v>52</v>
      </c>
      <c r="G88" s="20">
        <v>8</v>
      </c>
      <c r="H88" s="20">
        <v>16</v>
      </c>
      <c r="I88" s="20">
        <v>-1</v>
      </c>
      <c r="J88" s="20">
        <v>7</v>
      </c>
      <c r="K88" s="20">
        <v>118</v>
      </c>
      <c r="L88" s="22">
        <v>48</v>
      </c>
      <c r="M88" s="14"/>
      <c r="P88" s="14"/>
      <c r="Q88" s="14"/>
    </row>
    <row r="89" spans="1:17" s="15" customFormat="1" ht="12.75" hidden="1">
      <c r="A89" s="14"/>
      <c r="B89" s="14"/>
      <c r="C89" s="20">
        <v>10.8</v>
      </c>
      <c r="D89" s="21"/>
      <c r="E89" s="20">
        <v>14.3</v>
      </c>
      <c r="F89" s="22">
        <v>51</v>
      </c>
      <c r="G89" s="20">
        <v>9</v>
      </c>
      <c r="H89" s="20"/>
      <c r="I89" s="20"/>
      <c r="J89" s="20"/>
      <c r="K89" s="20">
        <v>120</v>
      </c>
      <c r="L89" s="22">
        <v>49</v>
      </c>
      <c r="M89" s="14"/>
      <c r="P89" s="14"/>
      <c r="Q89" s="14"/>
    </row>
    <row r="90" spans="1:17" s="15" customFormat="1" ht="12.75" hidden="1">
      <c r="A90" s="14"/>
      <c r="B90" s="14"/>
      <c r="C90" s="20">
        <v>10.9</v>
      </c>
      <c r="D90" s="21"/>
      <c r="E90" s="20">
        <v>14.5</v>
      </c>
      <c r="F90" s="22">
        <v>50</v>
      </c>
      <c r="G90" s="20">
        <v>10</v>
      </c>
      <c r="H90" s="20">
        <v>17</v>
      </c>
      <c r="I90" s="20">
        <v>0</v>
      </c>
      <c r="J90" s="20">
        <v>8</v>
      </c>
      <c r="K90" s="20">
        <v>122</v>
      </c>
      <c r="L90" s="22">
        <v>50</v>
      </c>
      <c r="M90" s="14"/>
      <c r="P90" s="14"/>
      <c r="Q90" s="14"/>
    </row>
    <row r="91" spans="1:17" s="15" customFormat="1" ht="12.75" hidden="1">
      <c r="A91" s="14"/>
      <c r="B91" s="14"/>
      <c r="C91" s="20">
        <v>11</v>
      </c>
      <c r="D91" s="21"/>
      <c r="E91" s="20">
        <v>14.6</v>
      </c>
      <c r="F91" s="22">
        <v>49</v>
      </c>
      <c r="G91" s="20">
        <v>11</v>
      </c>
      <c r="H91" s="20"/>
      <c r="I91" s="20">
        <v>1</v>
      </c>
      <c r="J91" s="20"/>
      <c r="K91" s="20">
        <v>124</v>
      </c>
      <c r="L91" s="22">
        <v>51</v>
      </c>
      <c r="M91" s="14"/>
      <c r="P91" s="14"/>
      <c r="Q91" s="14"/>
    </row>
    <row r="92" spans="1:17" s="15" customFormat="1" ht="12.75" hidden="1">
      <c r="A92" s="14"/>
      <c r="B92" s="14"/>
      <c r="C92" s="20">
        <v>11.1</v>
      </c>
      <c r="D92" s="21"/>
      <c r="E92" s="20">
        <v>14.8</v>
      </c>
      <c r="F92" s="22">
        <v>48</v>
      </c>
      <c r="G92" s="20"/>
      <c r="H92" s="20">
        <v>18</v>
      </c>
      <c r="I92" s="20"/>
      <c r="J92" s="20">
        <v>9</v>
      </c>
      <c r="K92" s="20">
        <v>126</v>
      </c>
      <c r="L92" s="22">
        <v>52</v>
      </c>
      <c r="M92" s="14"/>
      <c r="P92" s="14"/>
      <c r="Q92" s="14"/>
    </row>
    <row r="93" spans="1:17" s="15" customFormat="1" ht="12.75" hidden="1">
      <c r="A93" s="14"/>
      <c r="B93" s="14"/>
      <c r="C93" s="20">
        <v>11.2</v>
      </c>
      <c r="D93" s="21"/>
      <c r="E93" s="20">
        <v>14.9</v>
      </c>
      <c r="F93" s="22">
        <v>47</v>
      </c>
      <c r="G93" s="20">
        <v>12</v>
      </c>
      <c r="H93" s="20"/>
      <c r="I93" s="20">
        <v>2</v>
      </c>
      <c r="J93" s="20"/>
      <c r="K93" s="20">
        <v>128</v>
      </c>
      <c r="L93" s="22">
        <v>53</v>
      </c>
      <c r="M93" s="14"/>
      <c r="P93" s="14"/>
      <c r="Q93" s="14"/>
    </row>
    <row r="94" spans="1:17" s="15" customFormat="1" ht="12.75" hidden="1">
      <c r="A94" s="14"/>
      <c r="B94" s="14"/>
      <c r="C94" s="20">
        <v>11.3</v>
      </c>
      <c r="D94" s="21"/>
      <c r="E94" s="20">
        <v>15.1</v>
      </c>
      <c r="F94" s="22">
        <v>46</v>
      </c>
      <c r="G94" s="20">
        <v>13</v>
      </c>
      <c r="H94" s="20">
        <v>19</v>
      </c>
      <c r="I94" s="20"/>
      <c r="J94" s="20"/>
      <c r="K94" s="20">
        <v>130</v>
      </c>
      <c r="L94" s="22">
        <v>54</v>
      </c>
      <c r="M94" s="14"/>
      <c r="P94" s="14"/>
      <c r="Q94" s="14"/>
    </row>
    <row r="95" spans="1:17" s="15" customFormat="1" ht="12.75" hidden="1">
      <c r="A95" s="14"/>
      <c r="B95" s="14"/>
      <c r="C95" s="20">
        <v>11.5</v>
      </c>
      <c r="D95" s="21"/>
      <c r="E95" s="20">
        <v>15.2</v>
      </c>
      <c r="F95" s="22">
        <v>45</v>
      </c>
      <c r="G95" s="20">
        <v>14</v>
      </c>
      <c r="H95" s="20"/>
      <c r="I95" s="20">
        <v>3</v>
      </c>
      <c r="J95" s="20">
        <v>10</v>
      </c>
      <c r="K95" s="20">
        <v>132</v>
      </c>
      <c r="L95" s="22">
        <v>55</v>
      </c>
      <c r="M95" s="14"/>
      <c r="P95" s="14"/>
      <c r="Q95" s="14"/>
    </row>
    <row r="96" spans="1:17" s="15" customFormat="1" ht="12.75" hidden="1">
      <c r="A96" s="14"/>
      <c r="B96" s="14"/>
      <c r="C96" s="20">
        <v>11.6</v>
      </c>
      <c r="D96" s="21"/>
      <c r="E96" s="20">
        <v>15.4</v>
      </c>
      <c r="F96" s="22">
        <v>44</v>
      </c>
      <c r="G96" s="20">
        <v>16</v>
      </c>
      <c r="H96" s="20">
        <v>20</v>
      </c>
      <c r="I96" s="20">
        <v>4</v>
      </c>
      <c r="J96" s="20"/>
      <c r="K96" s="20">
        <v>134</v>
      </c>
      <c r="L96" s="22">
        <v>56</v>
      </c>
      <c r="M96" s="14"/>
      <c r="P96" s="14"/>
      <c r="Q96" s="14"/>
    </row>
    <row r="97" spans="1:17" s="15" customFormat="1" ht="12.75" hidden="1">
      <c r="A97" s="14"/>
      <c r="B97" s="14"/>
      <c r="C97" s="20">
        <v>11.7</v>
      </c>
      <c r="D97" s="21"/>
      <c r="E97" s="20">
        <v>15.5</v>
      </c>
      <c r="F97" s="22">
        <v>43</v>
      </c>
      <c r="G97" s="20">
        <v>17</v>
      </c>
      <c r="H97" s="20"/>
      <c r="I97" s="20"/>
      <c r="J97" s="20"/>
      <c r="K97" s="20">
        <v>136</v>
      </c>
      <c r="L97" s="22">
        <v>57</v>
      </c>
      <c r="M97" s="14"/>
      <c r="P97" s="14"/>
      <c r="Q97" s="14"/>
    </row>
    <row r="98" spans="1:17" s="15" customFormat="1" ht="12.75" hidden="1">
      <c r="A98" s="14"/>
      <c r="B98" s="14"/>
      <c r="C98" s="20">
        <v>11.8</v>
      </c>
      <c r="D98" s="21"/>
      <c r="E98" s="20">
        <v>15.6</v>
      </c>
      <c r="F98" s="22">
        <v>42</v>
      </c>
      <c r="G98" s="20">
        <v>18</v>
      </c>
      <c r="H98" s="20">
        <v>21</v>
      </c>
      <c r="I98" s="20">
        <v>5</v>
      </c>
      <c r="J98" s="20">
        <v>11</v>
      </c>
      <c r="K98" s="20">
        <v>137</v>
      </c>
      <c r="L98" s="22">
        <v>58</v>
      </c>
      <c r="M98" s="14"/>
      <c r="P98" s="14"/>
      <c r="Q98" s="14"/>
    </row>
    <row r="99" spans="1:17" s="15" customFormat="1" ht="12.75" hidden="1">
      <c r="A99" s="14"/>
      <c r="B99" s="14"/>
      <c r="C99" s="20">
        <v>11.9</v>
      </c>
      <c r="D99" s="21"/>
      <c r="E99" s="20">
        <v>15.8</v>
      </c>
      <c r="F99" s="22">
        <v>41</v>
      </c>
      <c r="G99" s="20">
        <v>20</v>
      </c>
      <c r="H99" s="20"/>
      <c r="I99" s="20"/>
      <c r="J99" s="20"/>
      <c r="K99" s="20">
        <v>139</v>
      </c>
      <c r="L99" s="22">
        <v>59</v>
      </c>
      <c r="M99" s="14"/>
      <c r="P99" s="14"/>
      <c r="Q99" s="14"/>
    </row>
    <row r="100" spans="1:17" s="15" customFormat="1" ht="12.75" hidden="1">
      <c r="A100" s="14"/>
      <c r="B100" s="14"/>
      <c r="C100" s="20">
        <v>12</v>
      </c>
      <c r="D100" s="21"/>
      <c r="E100" s="20">
        <v>15.9</v>
      </c>
      <c r="F100" s="22">
        <v>40</v>
      </c>
      <c r="G100" s="20">
        <v>22</v>
      </c>
      <c r="H100" s="20">
        <v>22</v>
      </c>
      <c r="I100" s="20">
        <v>6</v>
      </c>
      <c r="J100" s="20">
        <v>12</v>
      </c>
      <c r="K100" s="20">
        <v>141</v>
      </c>
      <c r="L100" s="22">
        <v>60</v>
      </c>
      <c r="M100" s="14"/>
      <c r="P100" s="14"/>
      <c r="Q100" s="14"/>
    </row>
    <row r="101" spans="1:17" s="15" customFormat="1" ht="12.75" hidden="1">
      <c r="A101" s="14"/>
      <c r="B101" s="14"/>
      <c r="C101" s="20">
        <v>12.1</v>
      </c>
      <c r="D101" s="21"/>
      <c r="E101" s="20">
        <v>16.1</v>
      </c>
      <c r="F101" s="22">
        <v>39</v>
      </c>
      <c r="G101" s="20">
        <v>23</v>
      </c>
      <c r="H101" s="20"/>
      <c r="I101" s="20">
        <v>7</v>
      </c>
      <c r="J101" s="20"/>
      <c r="K101" s="20">
        <v>143</v>
      </c>
      <c r="L101" s="22">
        <v>61</v>
      </c>
      <c r="M101" s="14"/>
      <c r="P101" s="14"/>
      <c r="Q101" s="14"/>
    </row>
    <row r="102" spans="1:17" s="15" customFormat="1" ht="12.75" hidden="1">
      <c r="A102" s="14"/>
      <c r="B102" s="14"/>
      <c r="C102" s="20">
        <v>12.2</v>
      </c>
      <c r="D102" s="21"/>
      <c r="E102" s="20">
        <v>16.2</v>
      </c>
      <c r="F102" s="22">
        <v>38</v>
      </c>
      <c r="G102" s="20">
        <v>24</v>
      </c>
      <c r="H102" s="20">
        <v>23</v>
      </c>
      <c r="I102" s="20"/>
      <c r="J102" s="20">
        <v>13</v>
      </c>
      <c r="K102" s="20">
        <v>145</v>
      </c>
      <c r="L102" s="22">
        <v>62</v>
      </c>
      <c r="M102" s="14"/>
      <c r="P102" s="14"/>
      <c r="Q102" s="14"/>
    </row>
    <row r="103" spans="1:17" s="15" customFormat="1" ht="12.75" hidden="1">
      <c r="A103" s="14"/>
      <c r="B103" s="14"/>
      <c r="C103" s="20">
        <v>12.3</v>
      </c>
      <c r="D103" s="21"/>
      <c r="E103" s="20">
        <v>16.4</v>
      </c>
      <c r="F103" s="22">
        <v>37</v>
      </c>
      <c r="G103" s="20">
        <v>26</v>
      </c>
      <c r="H103" s="20"/>
      <c r="I103" s="20">
        <v>8</v>
      </c>
      <c r="J103" s="20"/>
      <c r="K103" s="20">
        <v>147</v>
      </c>
      <c r="L103" s="22">
        <v>63</v>
      </c>
      <c r="M103" s="14"/>
      <c r="P103" s="14"/>
      <c r="Q103" s="14"/>
    </row>
    <row r="104" spans="1:17" s="15" customFormat="1" ht="12.75" hidden="1">
      <c r="A104" s="14"/>
      <c r="B104" s="14"/>
      <c r="C104" s="20">
        <v>12.5</v>
      </c>
      <c r="D104" s="21"/>
      <c r="E104" s="20">
        <v>16.5</v>
      </c>
      <c r="F104" s="22">
        <v>36</v>
      </c>
      <c r="G104" s="20">
        <v>28</v>
      </c>
      <c r="H104" s="20">
        <v>24</v>
      </c>
      <c r="I104" s="20"/>
      <c r="J104" s="20">
        <v>14</v>
      </c>
      <c r="K104" s="20">
        <v>149</v>
      </c>
      <c r="L104" s="22">
        <v>64</v>
      </c>
      <c r="M104" s="14"/>
      <c r="P104" s="14"/>
      <c r="Q104" s="14"/>
    </row>
    <row r="105" spans="1:17" s="15" customFormat="1" ht="12.75" hidden="1">
      <c r="A105" s="14"/>
      <c r="B105" s="14"/>
      <c r="C105" s="20">
        <v>12.6</v>
      </c>
      <c r="D105" s="21"/>
      <c r="E105" s="20">
        <v>16.6</v>
      </c>
      <c r="F105" s="22">
        <v>35</v>
      </c>
      <c r="G105" s="20">
        <v>30</v>
      </c>
      <c r="H105" s="20"/>
      <c r="I105" s="20">
        <v>9</v>
      </c>
      <c r="J105" s="20"/>
      <c r="K105" s="20">
        <v>151</v>
      </c>
      <c r="L105" s="22">
        <v>65</v>
      </c>
      <c r="M105" s="14"/>
      <c r="P105" s="14"/>
      <c r="Q105" s="14"/>
    </row>
    <row r="106" spans="1:17" s="15" customFormat="1" ht="12.75" hidden="1">
      <c r="A106" s="14"/>
      <c r="B106" s="14"/>
      <c r="C106" s="20">
        <v>12.7</v>
      </c>
      <c r="D106" s="21"/>
      <c r="E106" s="20">
        <v>16.8</v>
      </c>
      <c r="F106" s="22">
        <v>34</v>
      </c>
      <c r="G106" s="20">
        <v>32</v>
      </c>
      <c r="H106" s="20">
        <v>25</v>
      </c>
      <c r="I106" s="20"/>
      <c r="J106" s="20">
        <v>15</v>
      </c>
      <c r="K106" s="20">
        <v>153</v>
      </c>
      <c r="L106" s="22">
        <v>66</v>
      </c>
      <c r="M106" s="14"/>
      <c r="P106" s="14"/>
      <c r="Q106" s="14"/>
    </row>
    <row r="107" spans="1:17" s="15" customFormat="1" ht="12.75" hidden="1">
      <c r="A107" s="14"/>
      <c r="B107" s="14"/>
      <c r="C107" s="20">
        <v>12.8</v>
      </c>
      <c r="D107" s="21"/>
      <c r="E107" s="20">
        <v>16.9</v>
      </c>
      <c r="F107" s="22">
        <v>33</v>
      </c>
      <c r="G107" s="20">
        <v>34</v>
      </c>
      <c r="H107" s="20"/>
      <c r="I107" s="20">
        <v>10</v>
      </c>
      <c r="J107" s="20"/>
      <c r="K107" s="20">
        <v>154</v>
      </c>
      <c r="L107" s="22">
        <v>67</v>
      </c>
      <c r="M107" s="14"/>
      <c r="P107" s="14"/>
      <c r="Q107" s="14"/>
    </row>
    <row r="108" spans="1:17" s="15" customFormat="1" ht="12.75" hidden="1">
      <c r="A108" s="14"/>
      <c r="B108" s="14"/>
      <c r="C108" s="20">
        <v>12.9</v>
      </c>
      <c r="D108" s="21"/>
      <c r="E108" s="20">
        <v>17.1</v>
      </c>
      <c r="F108" s="22">
        <v>32</v>
      </c>
      <c r="G108" s="20">
        <v>36</v>
      </c>
      <c r="H108" s="20">
        <v>26</v>
      </c>
      <c r="I108" s="20">
        <v>11</v>
      </c>
      <c r="J108" s="20">
        <v>16</v>
      </c>
      <c r="K108" s="20">
        <v>156</v>
      </c>
      <c r="L108" s="22">
        <v>68</v>
      </c>
      <c r="M108" s="14"/>
      <c r="P108" s="14"/>
      <c r="Q108" s="14"/>
    </row>
    <row r="109" spans="1:17" s="15" customFormat="1" ht="12.75" hidden="1">
      <c r="A109" s="14"/>
      <c r="B109" s="14"/>
      <c r="C109" s="20">
        <v>13</v>
      </c>
      <c r="D109" s="21"/>
      <c r="E109" s="20">
        <v>17.2</v>
      </c>
      <c r="F109" s="22">
        <v>31</v>
      </c>
      <c r="G109" s="20">
        <v>38</v>
      </c>
      <c r="H109" s="20"/>
      <c r="I109" s="20"/>
      <c r="J109" s="20"/>
      <c r="K109" s="20">
        <v>158</v>
      </c>
      <c r="L109" s="22">
        <v>69</v>
      </c>
      <c r="M109" s="14"/>
      <c r="P109" s="14"/>
      <c r="Q109" s="14"/>
    </row>
    <row r="110" spans="1:17" s="15" customFormat="1" ht="12.75" hidden="1">
      <c r="A110" s="14"/>
      <c r="B110" s="14"/>
      <c r="C110" s="20">
        <v>13.1</v>
      </c>
      <c r="D110" s="21"/>
      <c r="E110" s="20">
        <v>17.4</v>
      </c>
      <c r="F110" s="22">
        <v>30</v>
      </c>
      <c r="G110" s="20">
        <v>40</v>
      </c>
      <c r="H110" s="20">
        <v>27</v>
      </c>
      <c r="I110" s="20">
        <v>12</v>
      </c>
      <c r="J110" s="20">
        <v>17</v>
      </c>
      <c r="K110" s="20">
        <v>160</v>
      </c>
      <c r="L110" s="22">
        <v>70</v>
      </c>
      <c r="M110" s="14"/>
      <c r="P110" s="14"/>
      <c r="Q110" s="14"/>
    </row>
    <row r="111" spans="1:17" s="15" customFormat="1" ht="12.75" hidden="1">
      <c r="A111" s="14"/>
      <c r="B111" s="14"/>
      <c r="C111" s="20">
        <v>13.2</v>
      </c>
      <c r="D111" s="21"/>
      <c r="E111" s="20">
        <v>17.5</v>
      </c>
      <c r="F111" s="22">
        <v>29</v>
      </c>
      <c r="G111" s="20">
        <v>42</v>
      </c>
      <c r="H111" s="20"/>
      <c r="I111" s="20">
        <v>13</v>
      </c>
      <c r="J111" s="20"/>
      <c r="K111" s="20">
        <v>162</v>
      </c>
      <c r="L111" s="22">
        <v>71</v>
      </c>
      <c r="M111" s="14"/>
      <c r="P111" s="14"/>
      <c r="Q111" s="14"/>
    </row>
    <row r="112" spans="1:17" s="15" customFormat="1" ht="12.75" hidden="1">
      <c r="A112" s="14"/>
      <c r="B112" s="14"/>
      <c r="C112" s="20"/>
      <c r="D112" s="21"/>
      <c r="E112" s="20">
        <v>17.6</v>
      </c>
      <c r="F112" s="22">
        <v>28</v>
      </c>
      <c r="G112" s="20">
        <v>44</v>
      </c>
      <c r="H112" s="20">
        <v>28</v>
      </c>
      <c r="I112" s="20"/>
      <c r="J112" s="20">
        <v>18</v>
      </c>
      <c r="K112" s="20">
        <v>164</v>
      </c>
      <c r="L112" s="22">
        <v>72</v>
      </c>
      <c r="M112" s="14"/>
      <c r="P112" s="14"/>
      <c r="Q112" s="14"/>
    </row>
    <row r="113" spans="1:17" s="15" customFormat="1" ht="12.75" hidden="1">
      <c r="A113" s="14"/>
      <c r="B113" s="14"/>
      <c r="C113" s="20">
        <v>13.3</v>
      </c>
      <c r="D113" s="21"/>
      <c r="E113" s="20">
        <v>17.8</v>
      </c>
      <c r="F113" s="22">
        <v>27</v>
      </c>
      <c r="G113" s="20">
        <v>46</v>
      </c>
      <c r="H113" s="20"/>
      <c r="I113" s="20">
        <v>14</v>
      </c>
      <c r="J113" s="20"/>
      <c r="K113" s="20">
        <v>166</v>
      </c>
      <c r="L113" s="22">
        <v>73</v>
      </c>
      <c r="M113" s="14"/>
      <c r="P113" s="14"/>
      <c r="Q113" s="14"/>
    </row>
    <row r="114" spans="1:17" s="15" customFormat="1" ht="12.75" hidden="1">
      <c r="A114" s="14"/>
      <c r="B114" s="14"/>
      <c r="C114" s="20"/>
      <c r="D114" s="21"/>
      <c r="E114" s="20">
        <v>17.9</v>
      </c>
      <c r="F114" s="22">
        <v>26</v>
      </c>
      <c r="G114" s="20">
        <v>48</v>
      </c>
      <c r="H114" s="20">
        <v>29</v>
      </c>
      <c r="I114" s="20">
        <v>15</v>
      </c>
      <c r="J114" s="20">
        <v>19</v>
      </c>
      <c r="K114" s="20">
        <v>167</v>
      </c>
      <c r="L114" s="22">
        <v>74</v>
      </c>
      <c r="M114" s="14"/>
      <c r="P114" s="14"/>
      <c r="Q114" s="14"/>
    </row>
    <row r="115" spans="1:17" s="15" customFormat="1" ht="12.75" hidden="1">
      <c r="A115" s="14"/>
      <c r="B115" s="14"/>
      <c r="C115" s="20">
        <v>13.4</v>
      </c>
      <c r="D115" s="21"/>
      <c r="E115" s="20">
        <v>18.1</v>
      </c>
      <c r="F115" s="22">
        <v>25</v>
      </c>
      <c r="G115" s="20">
        <v>50</v>
      </c>
      <c r="H115" s="20"/>
      <c r="I115" s="20"/>
      <c r="J115" s="20"/>
      <c r="K115" s="20">
        <v>169</v>
      </c>
      <c r="L115" s="22">
        <v>75</v>
      </c>
      <c r="M115" s="14"/>
      <c r="P115" s="14"/>
      <c r="Q115" s="14"/>
    </row>
    <row r="116" spans="1:17" s="15" customFormat="1" ht="12.75" hidden="1">
      <c r="A116" s="14"/>
      <c r="B116" s="14"/>
      <c r="C116" s="20"/>
      <c r="D116" s="21"/>
      <c r="E116" s="20">
        <v>18.2</v>
      </c>
      <c r="F116" s="22">
        <v>24</v>
      </c>
      <c r="G116" s="20">
        <v>52</v>
      </c>
      <c r="H116" s="20">
        <v>30</v>
      </c>
      <c r="I116" s="20">
        <v>16</v>
      </c>
      <c r="J116" s="20">
        <v>20</v>
      </c>
      <c r="K116" s="20">
        <v>171</v>
      </c>
      <c r="L116" s="22">
        <v>76</v>
      </c>
      <c r="M116" s="14"/>
      <c r="P116" s="14"/>
      <c r="Q116" s="14"/>
    </row>
    <row r="117" spans="1:17" s="15" customFormat="1" ht="12.75" hidden="1">
      <c r="A117" s="14"/>
      <c r="B117" s="14"/>
      <c r="C117" s="20">
        <v>13.5</v>
      </c>
      <c r="D117" s="21"/>
      <c r="E117" s="20">
        <v>18.4</v>
      </c>
      <c r="F117" s="22">
        <v>23</v>
      </c>
      <c r="G117" s="20">
        <v>54</v>
      </c>
      <c r="H117" s="20"/>
      <c r="I117" s="20">
        <v>17</v>
      </c>
      <c r="J117" s="20"/>
      <c r="K117" s="20">
        <v>173</v>
      </c>
      <c r="L117" s="22">
        <v>77</v>
      </c>
      <c r="M117" s="14"/>
      <c r="P117" s="14"/>
      <c r="Q117" s="14"/>
    </row>
    <row r="118" spans="1:17" s="15" customFormat="1" ht="12.75" hidden="1">
      <c r="A118" s="14"/>
      <c r="B118" s="14"/>
      <c r="C118" s="20"/>
      <c r="D118" s="21"/>
      <c r="E118" s="20">
        <v>18.5</v>
      </c>
      <c r="F118" s="22">
        <v>22</v>
      </c>
      <c r="G118" s="20">
        <v>56</v>
      </c>
      <c r="H118" s="20">
        <v>31</v>
      </c>
      <c r="I118" s="20"/>
      <c r="J118" s="20">
        <v>21</v>
      </c>
      <c r="K118" s="20">
        <v>175</v>
      </c>
      <c r="L118" s="22">
        <v>78</v>
      </c>
      <c r="M118" s="14"/>
      <c r="P118" s="14"/>
      <c r="Q118" s="14"/>
    </row>
    <row r="119" spans="1:17" s="15" customFormat="1" ht="12.75" hidden="1">
      <c r="A119" s="14"/>
      <c r="B119" s="14"/>
      <c r="C119" s="20">
        <v>13.6</v>
      </c>
      <c r="D119" s="21"/>
      <c r="E119" s="20">
        <v>18.6</v>
      </c>
      <c r="F119" s="22">
        <v>21</v>
      </c>
      <c r="G119" s="20">
        <v>58</v>
      </c>
      <c r="H119" s="20"/>
      <c r="I119" s="20">
        <v>18</v>
      </c>
      <c r="J119" s="20"/>
      <c r="K119" s="20">
        <v>177</v>
      </c>
      <c r="L119" s="22">
        <v>79</v>
      </c>
      <c r="M119" s="14"/>
      <c r="P119" s="14"/>
      <c r="Q119" s="14"/>
    </row>
    <row r="120" spans="1:17" s="15" customFormat="1" ht="12.75" hidden="1">
      <c r="A120" s="14"/>
      <c r="B120" s="14"/>
      <c r="C120" s="20"/>
      <c r="D120" s="21"/>
      <c r="E120" s="20">
        <v>18.8</v>
      </c>
      <c r="F120" s="22">
        <v>20</v>
      </c>
      <c r="G120" s="20">
        <v>60</v>
      </c>
      <c r="H120" s="20">
        <v>32</v>
      </c>
      <c r="I120" s="20">
        <v>19</v>
      </c>
      <c r="J120" s="20">
        <v>22</v>
      </c>
      <c r="K120" s="20">
        <v>179</v>
      </c>
      <c r="L120" s="22">
        <v>80</v>
      </c>
      <c r="M120" s="14"/>
      <c r="P120" s="14"/>
      <c r="Q120" s="14"/>
    </row>
    <row r="121" spans="1:17" s="15" customFormat="1" ht="12.75" hidden="1">
      <c r="A121" s="14"/>
      <c r="B121" s="14"/>
      <c r="C121" s="20">
        <v>13.7</v>
      </c>
      <c r="D121" s="21"/>
      <c r="E121" s="20">
        <v>18.9</v>
      </c>
      <c r="F121" s="22">
        <v>19</v>
      </c>
      <c r="G121" s="20"/>
      <c r="H121" s="20"/>
      <c r="I121" s="20"/>
      <c r="J121" s="20"/>
      <c r="K121" s="20"/>
      <c r="L121" s="22">
        <v>81</v>
      </c>
      <c r="M121" s="14"/>
      <c r="P121" s="14"/>
      <c r="Q121" s="14"/>
    </row>
    <row r="122" spans="1:17" s="15" customFormat="1" ht="12.75" hidden="1">
      <c r="A122" s="14"/>
      <c r="B122" s="14"/>
      <c r="C122" s="20"/>
      <c r="D122" s="21"/>
      <c r="E122" s="20">
        <v>19</v>
      </c>
      <c r="F122" s="22">
        <v>18</v>
      </c>
      <c r="G122" s="20"/>
      <c r="H122" s="20">
        <v>33</v>
      </c>
      <c r="I122" s="20">
        <v>20</v>
      </c>
      <c r="J122" s="20">
        <v>23</v>
      </c>
      <c r="K122" s="20">
        <v>182</v>
      </c>
      <c r="L122" s="22">
        <v>82</v>
      </c>
      <c r="M122" s="14"/>
      <c r="P122" s="14"/>
      <c r="Q122" s="14"/>
    </row>
    <row r="123" spans="1:17" s="15" customFormat="1" ht="12.75" hidden="1">
      <c r="A123" s="14"/>
      <c r="B123" s="14"/>
      <c r="C123" s="20"/>
      <c r="D123" s="21"/>
      <c r="E123" s="20">
        <v>19.1</v>
      </c>
      <c r="F123" s="22">
        <v>17</v>
      </c>
      <c r="G123" s="20"/>
      <c r="H123" s="20"/>
      <c r="I123" s="20"/>
      <c r="J123" s="20"/>
      <c r="K123" s="20"/>
      <c r="L123" s="22">
        <v>83</v>
      </c>
      <c r="M123" s="14"/>
      <c r="P123" s="14"/>
      <c r="Q123" s="14"/>
    </row>
    <row r="124" spans="1:17" s="15" customFormat="1" ht="12.75" hidden="1">
      <c r="A124" s="14"/>
      <c r="B124" s="14"/>
      <c r="C124" s="20">
        <v>13.8</v>
      </c>
      <c r="D124" s="21"/>
      <c r="E124" s="20">
        <v>19.2</v>
      </c>
      <c r="F124" s="22">
        <v>16</v>
      </c>
      <c r="G124" s="20"/>
      <c r="H124" s="20">
        <v>34</v>
      </c>
      <c r="I124" s="20"/>
      <c r="J124" s="20"/>
      <c r="K124" s="20">
        <v>185</v>
      </c>
      <c r="L124" s="22">
        <v>84</v>
      </c>
      <c r="M124" s="14"/>
      <c r="P124" s="14"/>
      <c r="Q124" s="14"/>
    </row>
    <row r="125" spans="1:17" s="15" customFormat="1" ht="12.75" hidden="1">
      <c r="A125" s="14"/>
      <c r="B125" s="14"/>
      <c r="C125" s="20"/>
      <c r="D125" s="21"/>
      <c r="E125" s="20">
        <v>19.3</v>
      </c>
      <c r="F125" s="22">
        <v>15</v>
      </c>
      <c r="G125" s="20"/>
      <c r="H125" s="20"/>
      <c r="I125" s="20">
        <v>21</v>
      </c>
      <c r="J125" s="20"/>
      <c r="K125" s="20"/>
      <c r="L125" s="22">
        <v>85</v>
      </c>
      <c r="M125" s="14"/>
      <c r="P125" s="14"/>
      <c r="Q125" s="14"/>
    </row>
    <row r="126" spans="1:17" s="15" customFormat="1" ht="12.75" hidden="1">
      <c r="A126" s="14"/>
      <c r="B126" s="14"/>
      <c r="C126" s="20"/>
      <c r="D126" s="21"/>
      <c r="E126" s="20">
        <v>19.4</v>
      </c>
      <c r="F126" s="22">
        <v>14</v>
      </c>
      <c r="G126" s="20"/>
      <c r="H126" s="20"/>
      <c r="I126" s="20"/>
      <c r="J126" s="20">
        <v>24</v>
      </c>
      <c r="K126" s="20">
        <v>188</v>
      </c>
      <c r="L126" s="22">
        <v>86</v>
      </c>
      <c r="M126" s="14"/>
      <c r="P126" s="14"/>
      <c r="Q126" s="14"/>
    </row>
    <row r="127" spans="1:17" s="15" customFormat="1" ht="12.75" hidden="1">
      <c r="A127" s="14"/>
      <c r="B127" s="14"/>
      <c r="C127" s="20">
        <v>13.9</v>
      </c>
      <c r="D127" s="21"/>
      <c r="E127" s="20">
        <v>19.5</v>
      </c>
      <c r="F127" s="22">
        <v>13</v>
      </c>
      <c r="G127" s="20"/>
      <c r="H127" s="20">
        <v>35</v>
      </c>
      <c r="I127" s="20"/>
      <c r="J127" s="20"/>
      <c r="K127" s="20">
        <v>189</v>
      </c>
      <c r="L127" s="22">
        <v>87</v>
      </c>
      <c r="M127" s="14"/>
      <c r="P127" s="14"/>
      <c r="Q127" s="14"/>
    </row>
    <row r="128" spans="1:17" s="15" customFormat="1" ht="12.75" hidden="1">
      <c r="A128" s="14"/>
      <c r="B128" s="14"/>
      <c r="C128" s="20"/>
      <c r="D128" s="21"/>
      <c r="E128" s="20"/>
      <c r="F128" s="22">
        <v>12</v>
      </c>
      <c r="G128" s="20"/>
      <c r="H128" s="20"/>
      <c r="I128" s="20"/>
      <c r="J128" s="20"/>
      <c r="K128" s="20">
        <v>190</v>
      </c>
      <c r="L128" s="22">
        <v>88</v>
      </c>
      <c r="M128" s="14"/>
      <c r="P128" s="14"/>
      <c r="Q128" s="14"/>
    </row>
    <row r="129" spans="1:17" s="15" customFormat="1" ht="12.75" hidden="1">
      <c r="A129" s="14"/>
      <c r="B129" s="14"/>
      <c r="C129" s="20"/>
      <c r="D129" s="21"/>
      <c r="E129" s="20">
        <v>19.6</v>
      </c>
      <c r="F129" s="22">
        <v>11</v>
      </c>
      <c r="G129" s="20"/>
      <c r="H129" s="20"/>
      <c r="I129" s="20">
        <v>22</v>
      </c>
      <c r="J129" s="20"/>
      <c r="K129" s="20">
        <v>191</v>
      </c>
      <c r="L129" s="22">
        <v>89</v>
      </c>
      <c r="M129" s="14"/>
      <c r="P129" s="14"/>
      <c r="Q129" s="14"/>
    </row>
    <row r="130" spans="1:17" s="15" customFormat="1" ht="12.75" hidden="1">
      <c r="A130" s="14"/>
      <c r="B130" s="14"/>
      <c r="C130" s="20">
        <v>14</v>
      </c>
      <c r="D130" s="21"/>
      <c r="E130" s="20"/>
      <c r="F130" s="22">
        <v>10</v>
      </c>
      <c r="G130" s="20"/>
      <c r="H130" s="20">
        <v>36</v>
      </c>
      <c r="I130" s="20"/>
      <c r="J130" s="20"/>
      <c r="K130" s="20">
        <v>192</v>
      </c>
      <c r="L130" s="22">
        <v>90</v>
      </c>
      <c r="M130" s="14"/>
      <c r="P130" s="14"/>
      <c r="Q130" s="14"/>
    </row>
    <row r="131" spans="1:17" s="15" customFormat="1" ht="12.75" hidden="1">
      <c r="A131" s="14"/>
      <c r="B131" s="14"/>
      <c r="C131" s="20"/>
      <c r="D131" s="21"/>
      <c r="E131" s="20">
        <v>19.7</v>
      </c>
      <c r="F131" s="22">
        <v>9</v>
      </c>
      <c r="G131" s="20"/>
      <c r="H131" s="20"/>
      <c r="I131" s="20"/>
      <c r="J131" s="20">
        <v>25</v>
      </c>
      <c r="K131" s="20">
        <v>193</v>
      </c>
      <c r="L131" s="22">
        <v>91</v>
      </c>
      <c r="M131" s="14"/>
      <c r="P131" s="14"/>
      <c r="Q131" s="14"/>
    </row>
    <row r="132" spans="1:17" s="15" customFormat="1" ht="12.75" hidden="1">
      <c r="A132" s="14"/>
      <c r="B132" s="14"/>
      <c r="C132" s="20"/>
      <c r="D132" s="21"/>
      <c r="E132" s="20"/>
      <c r="F132" s="22">
        <v>8</v>
      </c>
      <c r="G132" s="20"/>
      <c r="H132" s="20"/>
      <c r="I132" s="20"/>
      <c r="J132" s="20"/>
      <c r="K132" s="20">
        <v>194</v>
      </c>
      <c r="L132" s="22">
        <v>92</v>
      </c>
      <c r="M132" s="14"/>
      <c r="P132" s="14"/>
      <c r="Q132" s="14"/>
    </row>
    <row r="133" spans="1:17" s="15" customFormat="1" ht="12.75" hidden="1">
      <c r="A133" s="14"/>
      <c r="B133" s="14"/>
      <c r="C133" s="20">
        <v>14.1</v>
      </c>
      <c r="D133" s="21"/>
      <c r="E133" s="20">
        <v>19.8</v>
      </c>
      <c r="F133" s="22">
        <v>7</v>
      </c>
      <c r="G133" s="20"/>
      <c r="H133" s="20"/>
      <c r="I133" s="20"/>
      <c r="J133" s="20"/>
      <c r="K133" s="20">
        <v>195</v>
      </c>
      <c r="L133" s="22">
        <v>93</v>
      </c>
      <c r="M133" s="14"/>
      <c r="P133" s="14"/>
      <c r="Q133" s="14"/>
    </row>
    <row r="134" spans="1:17" s="15" customFormat="1" ht="12.75" hidden="1">
      <c r="A134" s="14"/>
      <c r="B134" s="14"/>
      <c r="C134" s="20"/>
      <c r="D134" s="21"/>
      <c r="E134" s="20"/>
      <c r="F134" s="22">
        <v>6</v>
      </c>
      <c r="G134" s="20"/>
      <c r="H134" s="20">
        <v>37</v>
      </c>
      <c r="I134" s="20">
        <v>23</v>
      </c>
      <c r="J134" s="20"/>
      <c r="K134" s="20">
        <v>196</v>
      </c>
      <c r="L134" s="22">
        <v>94</v>
      </c>
      <c r="M134" s="14"/>
      <c r="P134" s="14"/>
      <c r="Q134" s="14"/>
    </row>
    <row r="135" spans="1:17" s="15" customFormat="1" ht="12.75" hidden="1">
      <c r="A135" s="14"/>
      <c r="B135" s="14"/>
      <c r="C135" s="20"/>
      <c r="D135" s="21"/>
      <c r="E135" s="20">
        <v>19.9</v>
      </c>
      <c r="F135" s="22">
        <v>5</v>
      </c>
      <c r="G135" s="20"/>
      <c r="H135" s="20"/>
      <c r="I135" s="20"/>
      <c r="J135" s="20"/>
      <c r="K135" s="20">
        <v>197</v>
      </c>
      <c r="L135" s="22">
        <v>95</v>
      </c>
      <c r="M135" s="14"/>
      <c r="P135" s="14"/>
      <c r="Q135" s="14"/>
    </row>
    <row r="136" spans="1:17" s="15" customFormat="1" ht="12.75" hidden="1">
      <c r="A136" s="14"/>
      <c r="B136" s="14"/>
      <c r="C136" s="20">
        <v>14.2</v>
      </c>
      <c r="D136" s="21"/>
      <c r="E136" s="20"/>
      <c r="F136" s="22">
        <v>4</v>
      </c>
      <c r="G136" s="20"/>
      <c r="H136" s="20"/>
      <c r="I136" s="20"/>
      <c r="J136" s="20"/>
      <c r="K136" s="20"/>
      <c r="L136" s="22">
        <v>96</v>
      </c>
      <c r="M136" s="14"/>
      <c r="P136" s="14"/>
      <c r="Q136" s="14"/>
    </row>
    <row r="137" spans="1:17" s="15" customFormat="1" ht="12.75" hidden="1">
      <c r="A137" s="14"/>
      <c r="B137" s="14"/>
      <c r="C137" s="20"/>
      <c r="D137" s="21"/>
      <c r="E137" s="20">
        <v>20</v>
      </c>
      <c r="F137" s="22">
        <v>3</v>
      </c>
      <c r="G137" s="20"/>
      <c r="H137" s="20"/>
      <c r="I137" s="20"/>
      <c r="J137" s="20">
        <v>26</v>
      </c>
      <c r="K137" s="20">
        <v>198</v>
      </c>
      <c r="L137" s="22">
        <v>97</v>
      </c>
      <c r="M137" s="14"/>
      <c r="P137" s="14"/>
      <c r="Q137" s="14"/>
    </row>
    <row r="138" spans="1:17" s="15" customFormat="1" ht="12.75" hidden="1">
      <c r="A138" s="14"/>
      <c r="B138" s="14"/>
      <c r="C138" s="20"/>
      <c r="D138" s="21"/>
      <c r="E138" s="20"/>
      <c r="F138" s="22">
        <v>2</v>
      </c>
      <c r="G138" s="20"/>
      <c r="H138" s="20"/>
      <c r="I138" s="20"/>
      <c r="J138" s="20"/>
      <c r="K138" s="20"/>
      <c r="L138" s="22">
        <v>98</v>
      </c>
      <c r="M138" s="14"/>
      <c r="P138" s="14"/>
      <c r="Q138" s="14"/>
    </row>
    <row r="139" spans="1:17" s="15" customFormat="1" ht="12.75" hidden="1">
      <c r="A139" s="14"/>
      <c r="B139" s="14"/>
      <c r="C139" s="20"/>
      <c r="D139" s="21"/>
      <c r="E139" s="20">
        <v>20.1</v>
      </c>
      <c r="F139" s="22">
        <v>1</v>
      </c>
      <c r="G139" s="20"/>
      <c r="H139" s="20">
        <v>38</v>
      </c>
      <c r="I139" s="20"/>
      <c r="J139" s="20"/>
      <c r="K139" s="20">
        <v>199</v>
      </c>
      <c r="L139" s="22">
        <v>99</v>
      </c>
      <c r="M139" s="14"/>
      <c r="P139" s="14"/>
      <c r="Q139" s="14"/>
    </row>
    <row r="140" spans="1:17" s="15" customFormat="1" ht="12.75" hidden="1">
      <c r="A140" s="14"/>
      <c r="B140" s="14"/>
      <c r="C140" s="20">
        <v>14.3</v>
      </c>
      <c r="D140" s="21"/>
      <c r="E140" s="20">
        <v>20.2</v>
      </c>
      <c r="F140" s="22">
        <v>0</v>
      </c>
      <c r="G140" s="20"/>
      <c r="H140" s="20"/>
      <c r="I140" s="20">
        <v>24</v>
      </c>
      <c r="J140" s="20"/>
      <c r="K140" s="20"/>
      <c r="L140" s="22">
        <v>100</v>
      </c>
      <c r="M140" s="14"/>
      <c r="P140" s="14"/>
      <c r="Q140" s="14"/>
    </row>
    <row r="141" spans="1:17" s="15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P141" s="14"/>
      <c r="Q141" s="14"/>
    </row>
    <row r="142" spans="1:17" s="15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P142" s="14"/>
      <c r="Q142" s="14"/>
    </row>
    <row r="143" spans="1:17" s="15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P143" s="14"/>
      <c r="Q143" s="14"/>
    </row>
    <row r="144" spans="1:17" s="15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P144" s="14"/>
      <c r="Q144" s="14"/>
    </row>
    <row r="145" spans="1:17" s="15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P145" s="14"/>
      <c r="Q145" s="14"/>
    </row>
    <row r="146" spans="1:17" s="15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P146" s="14"/>
      <c r="Q146" s="14"/>
    </row>
    <row r="147" spans="1:17" s="15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P147" s="14"/>
      <c r="Q147" s="14"/>
    </row>
    <row r="148" spans="1:17" s="15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P148" s="14"/>
      <c r="Q148" s="14"/>
    </row>
    <row r="149" spans="1:17" ht="12.75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P149" s="23"/>
      <c r="Q149" s="23"/>
    </row>
    <row r="150" spans="1:17" ht="12.75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P150" s="23"/>
      <c r="Q150" s="23"/>
    </row>
    <row r="151" spans="1:17" ht="12.75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P151" s="23"/>
      <c r="Q151" s="23"/>
    </row>
    <row r="152" spans="1:17" ht="12.75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P152" s="23"/>
      <c r="Q152" s="23"/>
    </row>
    <row r="153" spans="1:17" ht="12.75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P153" s="23"/>
      <c r="Q153" s="23"/>
    </row>
    <row r="154" spans="1:17" ht="12.75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P154" s="23"/>
      <c r="Q154" s="23"/>
    </row>
    <row r="155" spans="1:17" ht="12.75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P155" s="23"/>
      <c r="Q155" s="23"/>
    </row>
    <row r="156" spans="1:17" ht="12.75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P156" s="23"/>
      <c r="Q156" s="23"/>
    </row>
    <row r="157" spans="1:17" ht="12.75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P157" s="23"/>
      <c r="Q157" s="23"/>
    </row>
    <row r="158" spans="1:17" ht="12.75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P158" s="23"/>
      <c r="Q158" s="23"/>
    </row>
    <row r="159" spans="1:17" ht="12.75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P159" s="23"/>
      <c r="Q159" s="23"/>
    </row>
    <row r="160" spans="1:17" ht="12.75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P160" s="23"/>
      <c r="Q160" s="23"/>
    </row>
    <row r="161" spans="1:17" ht="12.75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P161" s="23"/>
      <c r="Q161" s="23"/>
    </row>
    <row r="162" spans="1:17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P162" s="23"/>
      <c r="Q162" s="23"/>
    </row>
    <row r="163" spans="1:17" ht="12.75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P163" s="23"/>
      <c r="Q163" s="23"/>
    </row>
    <row r="164" spans="1:17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P164" s="23"/>
      <c r="Q164" s="23"/>
    </row>
    <row r="165" spans="1:17" ht="12.75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P165" s="23"/>
      <c r="Q165" s="23"/>
    </row>
    <row r="166" spans="1:17" ht="12.75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P166" s="23"/>
      <c r="Q166" s="23"/>
    </row>
    <row r="167" spans="1:17" ht="12.75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P167" s="23"/>
      <c r="Q167" s="23"/>
    </row>
    <row r="168" spans="1:17" ht="12.75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P168" s="23"/>
      <c r="Q168" s="23"/>
    </row>
    <row r="169" spans="1:17" ht="12.75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P169" s="23"/>
      <c r="Q169" s="23"/>
    </row>
    <row r="170" spans="1:17" ht="12.75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P170" s="23"/>
      <c r="Q170" s="23"/>
    </row>
    <row r="171" spans="1:17" ht="12.75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P171" s="23"/>
      <c r="Q171" s="23"/>
    </row>
    <row r="172" spans="1:17" ht="12.75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P172" s="23"/>
      <c r="Q172" s="23"/>
    </row>
    <row r="173" spans="1:17" ht="12.75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P173" s="23"/>
      <c r="Q173" s="23"/>
    </row>
    <row r="174" spans="1:17" ht="12.75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P174" s="23"/>
      <c r="Q174" s="23"/>
    </row>
    <row r="175" spans="1:17" ht="12.75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P175" s="23"/>
      <c r="Q175" s="23"/>
    </row>
    <row r="176" spans="1:17" ht="12.75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P176" s="23"/>
      <c r="Q176" s="23"/>
    </row>
    <row r="177" spans="1:17" ht="12.75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P177" s="23"/>
      <c r="Q177" s="23"/>
    </row>
    <row r="178" spans="1:17" ht="12.75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P178" s="23"/>
      <c r="Q178" s="23"/>
    </row>
    <row r="179" spans="1:17" ht="12.75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P179" s="23"/>
      <c r="Q179" s="23"/>
    </row>
    <row r="180" spans="1:17" ht="12.75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P180" s="23"/>
      <c r="Q180" s="23"/>
    </row>
    <row r="181" spans="1:17" ht="12.75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P181" s="23"/>
      <c r="Q181" s="23"/>
    </row>
    <row r="182" spans="1:17" ht="12.75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P182" s="23"/>
      <c r="Q182" s="23"/>
    </row>
    <row r="183" spans="1:17" ht="12.75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P183" s="23"/>
      <c r="Q183" s="23"/>
    </row>
    <row r="184" spans="1:17" ht="12.75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P184" s="23"/>
      <c r="Q184" s="23"/>
    </row>
    <row r="185" spans="1:17" ht="12.75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P185" s="23"/>
      <c r="Q185" s="23"/>
    </row>
    <row r="186" spans="1:17" ht="12.75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P186" s="23"/>
      <c r="Q186" s="23"/>
    </row>
    <row r="187" spans="1:17" ht="12.75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P187" s="23"/>
      <c r="Q187" s="23"/>
    </row>
    <row r="188" spans="1:17" ht="12.75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P188" s="23"/>
      <c r="Q188" s="23"/>
    </row>
    <row r="189" spans="1:17" ht="12.75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P189" s="23"/>
      <c r="Q189" s="23"/>
    </row>
    <row r="190" spans="1:17" ht="12.75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P190" s="23"/>
      <c r="Q190" s="23"/>
    </row>
    <row r="191" spans="1:17" ht="12.75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P191" s="23"/>
      <c r="Q191" s="23"/>
    </row>
    <row r="192" spans="1:17" ht="12.75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P192" s="23"/>
      <c r="Q192" s="23"/>
    </row>
    <row r="193" spans="1:17" ht="12.75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P193" s="23"/>
      <c r="Q193" s="23"/>
    </row>
    <row r="194" spans="1:17" ht="12.75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P194" s="23"/>
      <c r="Q194" s="23"/>
    </row>
    <row r="195" spans="1:17" ht="12.75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P195" s="23"/>
      <c r="Q195" s="23"/>
    </row>
    <row r="196" spans="1:17" ht="12.75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P196" s="23"/>
      <c r="Q196" s="23"/>
    </row>
    <row r="197" spans="1:17" ht="12.75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P197" s="23"/>
      <c r="Q197" s="23"/>
    </row>
    <row r="198" spans="1:17" ht="12.75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P198" s="23"/>
      <c r="Q198" s="23"/>
    </row>
    <row r="199" spans="1:17" ht="12.75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P199" s="23"/>
      <c r="Q199" s="23"/>
    </row>
    <row r="200" spans="1:17" ht="12.75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P200" s="23"/>
      <c r="Q200" s="23"/>
    </row>
    <row r="201" spans="1:17" ht="12.75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P201" s="23"/>
      <c r="Q201" s="23"/>
    </row>
    <row r="202" spans="1:17" ht="12.75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P202" s="23"/>
      <c r="Q202" s="23"/>
    </row>
    <row r="203" spans="1:17" ht="12.75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P203" s="23"/>
      <c r="Q203" s="23"/>
    </row>
    <row r="204" spans="1:17" ht="12.75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P204" s="23"/>
      <c r="Q204" s="23"/>
    </row>
    <row r="205" spans="1:17" ht="12.75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O205" s="14"/>
      <c r="P205" s="23"/>
      <c r="Q205" s="23"/>
    </row>
    <row r="206" spans="1:17" ht="12.75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14"/>
      <c r="P206" s="23"/>
      <c r="Q206" s="23"/>
    </row>
    <row r="207" spans="1:17" ht="12.75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14"/>
      <c r="P207" s="23"/>
      <c r="Q207" s="23"/>
    </row>
    <row r="208" spans="1:17" ht="12.75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14"/>
      <c r="P208" s="23"/>
      <c r="Q208" s="23"/>
    </row>
    <row r="209" spans="1:17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14"/>
      <c r="P209" s="23"/>
      <c r="Q209" s="23"/>
    </row>
    <row r="210" spans="1:17" ht="12.75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14"/>
      <c r="O210" s="14"/>
      <c r="P210" s="23"/>
      <c r="Q210" s="23"/>
    </row>
    <row r="211" spans="1:17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14"/>
      <c r="O211" s="14"/>
      <c r="P211" s="23"/>
      <c r="Q211" s="23"/>
    </row>
    <row r="212" spans="1:17" ht="12.75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14"/>
      <c r="O212" s="14"/>
      <c r="P212" s="23"/>
      <c r="Q212" s="23"/>
    </row>
    <row r="213" spans="1:17" ht="12.75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2.75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2.75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2.75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12.75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ht="12.75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12.75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ht="12.75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ht="12.75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2.75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2.75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2.75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ht="12.75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12.75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ht="12.75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12.75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ht="12.75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2.75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2.75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2.75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2.75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ht="12.75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12.75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2.75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12.75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ht="12.75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ht="12.75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12.75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ht="12.75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ht="12.75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ht="12.75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12.75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ht="12.75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12.75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ht="12.75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ht="12.75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12.75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ht="12.75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ht="12.75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ht="12.75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ht="12.75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ht="12.75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12.75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ht="12.75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ht="12.75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ht="12.75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ht="12.75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ht="12.75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ht="12.75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ht="12.75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ht="12.75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ht="12.75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ht="12.75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ht="12.75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ht="12.75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ht="12.75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ht="12.75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ht="12.75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ht="12.75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ht="12.75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ht="12.75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ht="12.75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ht="12.75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ht="12.75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AND(ROW(),2,COUNTA('7 lat'!$B1:$B26))</formula>
    </cfRule>
  </conditionalFormatting>
  <dataValidations count="8">
    <dataValidation allowBlank="1" showInputMessage="1" showErrorMessage="1" promptTitle="Bieg na 600 metrów." prompt="Wynik podajemy w minutach i sekundach.&#10;np. 4:44 lub 3:55." sqref="C6">
      <formula1>0</formula1>
      <formula2>0</formula2>
    </dataValidation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Zwis na ugiętych rękach." prompt="Wynik podajemy w sekunach.&#10;np. 1 lub 14." sqref="O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9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37</v>
      </c>
      <c r="B3" s="55"/>
      <c r="C3" s="55"/>
      <c r="D3" s="55"/>
      <c r="E3" s="55" t="s">
        <v>36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IF(C6="","",VLOOKUP(C6,Autor!V$5:W180,2))</f>
      </c>
      <c r="E6" s="10"/>
      <c r="F6" s="9">
        <f>IF(E6="","",VLOOKUP(E6,C$42:F143,4))</f>
      </c>
      <c r="G6" s="10"/>
      <c r="H6" s="9">
        <f>IF(G6="","",VLOOKUP(G6,K$42:L143,2))</f>
      </c>
      <c r="I6" s="10"/>
      <c r="J6" s="9">
        <f>IF(I6="","",VLOOKUP(I6,H$42:L143,5))</f>
      </c>
      <c r="K6" s="10"/>
      <c r="L6" s="9">
        <f>IF(K6="","",VLOOKUP(K6,E$42:F143,2))</f>
      </c>
      <c r="M6" s="10"/>
      <c r="N6" s="9">
        <f>IF(M6="","",VLOOKUP(M6,J$42:L143,3))</f>
      </c>
      <c r="O6" s="10"/>
      <c r="P6" s="9">
        <f>IF(O6="","",VLOOKUP(O6,G$42:L143,6))</f>
      </c>
      <c r="Q6" s="10"/>
      <c r="R6" s="9">
        <f>IF(Q6="","",VLOOKUP(Q6,I$42:L143,4))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IF(C7="","",VLOOKUP(C7,Autor!V$5:W181,2))</f>
      </c>
      <c r="E7" s="10"/>
      <c r="F7" s="9">
        <f>IF(E7="","",VLOOKUP(E7,C$42:F144,4))</f>
      </c>
      <c r="G7" s="10"/>
      <c r="H7" s="9">
        <f>IF(G7="","",VLOOKUP(G7,K$42:L144,2))</f>
      </c>
      <c r="I7" s="10"/>
      <c r="J7" s="9">
        <f>IF(I7="","",VLOOKUP(I7,H$42:L144,5))</f>
      </c>
      <c r="K7" s="10"/>
      <c r="L7" s="9">
        <f>IF(K7="","",VLOOKUP(K7,E$42:F144,2))</f>
      </c>
      <c r="M7" s="10"/>
      <c r="N7" s="9">
        <f>IF(M7="","",VLOOKUP(M7,J$42:L144,3))</f>
      </c>
      <c r="O7" s="10"/>
      <c r="P7" s="9">
        <f>IF(O7="","",VLOOKUP(O7,G$42:L144,6))</f>
      </c>
      <c r="Q7" s="10"/>
      <c r="R7" s="9">
        <f>IF(Q7="","",VLOOKUP(Q7,I$42:L144,4))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IF(C8="","",VLOOKUP(C8,Autor!V$5:W182,2))</f>
      </c>
      <c r="E8" s="10"/>
      <c r="F8" s="9">
        <f>IF(E8="","",VLOOKUP(E8,C$42:F145,4))</f>
      </c>
      <c r="G8" s="10"/>
      <c r="H8" s="9">
        <f>IF(G8="","",VLOOKUP(G8,K$42:L145,2))</f>
      </c>
      <c r="I8" s="10"/>
      <c r="J8" s="9">
        <f>IF(I8="","",VLOOKUP(I8,H$42:L145,5))</f>
      </c>
      <c r="K8" s="10"/>
      <c r="L8" s="9">
        <f>IF(K8="","",VLOOKUP(K8,E$42:F145,2))</f>
      </c>
      <c r="M8" s="10"/>
      <c r="N8" s="9">
        <f>IF(M8="","",VLOOKUP(M8,J$42:L145,3))</f>
      </c>
      <c r="O8" s="10"/>
      <c r="P8" s="9">
        <f>IF(O8="","",VLOOKUP(O8,G$42:L145,6))</f>
      </c>
      <c r="Q8" s="10"/>
      <c r="R8" s="9">
        <f>IF(Q8="","",VLOOKUP(Q8,I$42:L145,4))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IF(C9="","",VLOOKUP(C9,Autor!V$5:W183,2))</f>
      </c>
      <c r="E9" s="10"/>
      <c r="F9" s="9">
        <f>IF(E9="","",VLOOKUP(E9,C$42:F146,4))</f>
      </c>
      <c r="G9" s="10"/>
      <c r="H9" s="9">
        <f>IF(G9="","",VLOOKUP(G9,K$42:L146,2))</f>
      </c>
      <c r="I9" s="10"/>
      <c r="J9" s="9">
        <f>IF(I9="","",VLOOKUP(I9,H$42:L146,5))</f>
      </c>
      <c r="K9" s="10"/>
      <c r="L9" s="9">
        <f>IF(K9="","",VLOOKUP(K9,E$42:F146,2))</f>
      </c>
      <c r="M9" s="10"/>
      <c r="N9" s="9">
        <f>IF(M9="","",VLOOKUP(M9,J$42:L146,3))</f>
      </c>
      <c r="O9" s="10"/>
      <c r="P9" s="9">
        <f>IF(O9="","",VLOOKUP(O9,G$42:L146,6))</f>
      </c>
      <c r="Q9" s="10"/>
      <c r="R9" s="9">
        <f>IF(Q9="","",VLOOKUP(Q9,I$42:L146,4))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IF(C10="","",VLOOKUP(C10,Autor!V$5:W184,2))</f>
      </c>
      <c r="E10" s="10"/>
      <c r="F10" s="9">
        <f>IF(E10="","",VLOOKUP(E10,C$42:F147,4))</f>
      </c>
      <c r="G10" s="10"/>
      <c r="H10" s="9">
        <f>IF(G10="","",VLOOKUP(G10,K$42:L147,2))</f>
      </c>
      <c r="I10" s="10"/>
      <c r="J10" s="9">
        <f>IF(I10="","",VLOOKUP(I10,H$42:L147,5))</f>
      </c>
      <c r="K10" s="10"/>
      <c r="L10" s="9">
        <f>IF(K10="","",VLOOKUP(K10,E$42:F147,2))</f>
      </c>
      <c r="M10" s="10"/>
      <c r="N10" s="9">
        <f>IF(M10="","",VLOOKUP(M10,J$42:L147,3))</f>
      </c>
      <c r="O10" s="10"/>
      <c r="P10" s="9">
        <f>IF(O10="","",VLOOKUP(O10,G$42:L147,6))</f>
      </c>
      <c r="Q10" s="10"/>
      <c r="R10" s="9">
        <f>IF(Q10="","",VLOOKUP(Q10,I$42:L147,4))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IF(C11="","",VLOOKUP(C11,Autor!V$5:W185,2))</f>
      </c>
      <c r="E11" s="10"/>
      <c r="F11" s="9">
        <f>IF(E11="","",VLOOKUP(E11,C$42:F148,4))</f>
      </c>
      <c r="G11" s="10"/>
      <c r="H11" s="9">
        <f>IF(G11="","",VLOOKUP(G11,K$42:L148,2))</f>
      </c>
      <c r="I11" s="10"/>
      <c r="J11" s="9">
        <f>IF(I11="","",VLOOKUP(I11,H$42:L148,5))</f>
      </c>
      <c r="K11" s="10"/>
      <c r="L11" s="9">
        <f>IF(K11="","",VLOOKUP(K11,E$42:F148,2))</f>
      </c>
      <c r="M11" s="10"/>
      <c r="N11" s="9">
        <f>IF(M11="","",VLOOKUP(M11,J$42:L148,3))</f>
      </c>
      <c r="O11" s="10"/>
      <c r="P11" s="9">
        <f>IF(O11="","",VLOOKUP(O11,G$42:L148,6))</f>
      </c>
      <c r="Q11" s="10"/>
      <c r="R11" s="9">
        <f>IF(Q11="","",VLOOKUP(Q11,I$42:L148,4))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IF(C12="","",VLOOKUP(C12,Autor!V$5:W186,2))</f>
      </c>
      <c r="E12" s="10"/>
      <c r="F12" s="9">
        <f>IF(E12="","",VLOOKUP(E12,C$42:F149,4))</f>
      </c>
      <c r="G12" s="10"/>
      <c r="H12" s="9">
        <f>IF(G12="","",VLOOKUP(G12,K$42:L149,2))</f>
      </c>
      <c r="I12" s="10"/>
      <c r="J12" s="9">
        <f>IF(I12="","",VLOOKUP(I12,H$42:L149,5))</f>
      </c>
      <c r="K12" s="10"/>
      <c r="L12" s="9">
        <f>IF(K12="","",VLOOKUP(K12,E$42:F149,2))</f>
      </c>
      <c r="M12" s="10"/>
      <c r="N12" s="9">
        <f>IF(M12="","",VLOOKUP(M12,J$42:L149,3))</f>
      </c>
      <c r="O12" s="10"/>
      <c r="P12" s="9">
        <f>IF(O12="","",VLOOKUP(O12,G$42:L149,6))</f>
      </c>
      <c r="Q12" s="10"/>
      <c r="R12" s="9">
        <f>IF(Q12="","",VLOOKUP(Q12,I$42:L149,4))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IF(C13="","",VLOOKUP(C13,Autor!V$5:W187,2))</f>
      </c>
      <c r="E13" s="10"/>
      <c r="F13" s="9">
        <f>IF(E13="","",VLOOKUP(E13,C$42:F150,4))</f>
      </c>
      <c r="G13" s="10"/>
      <c r="H13" s="9">
        <f>IF(G13="","",VLOOKUP(G13,K$42:L150,2))</f>
      </c>
      <c r="I13" s="10"/>
      <c r="J13" s="9">
        <f>IF(I13="","",VLOOKUP(I13,H$42:L150,5))</f>
      </c>
      <c r="K13" s="10"/>
      <c r="L13" s="9">
        <f>IF(K13="","",VLOOKUP(K13,E$42:F150,2))</f>
      </c>
      <c r="M13" s="10"/>
      <c r="N13" s="9">
        <f>IF(M13="","",VLOOKUP(M13,J$42:L150,3))</f>
      </c>
      <c r="O13" s="10"/>
      <c r="P13" s="9">
        <f>IF(O13="","",VLOOKUP(O13,G$42:L150,6))</f>
      </c>
      <c r="Q13" s="10"/>
      <c r="R13" s="9">
        <f>IF(Q13="","",VLOOKUP(Q13,I$42:L150,4))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IF(C14="","",VLOOKUP(C14,Autor!V$5:W188,2))</f>
      </c>
      <c r="E14" s="10"/>
      <c r="F14" s="9">
        <f>IF(E14="","",VLOOKUP(E14,C$42:F151,4))</f>
      </c>
      <c r="G14" s="10"/>
      <c r="H14" s="9">
        <f>IF(G14="","",VLOOKUP(G14,K$42:L151,2))</f>
      </c>
      <c r="I14" s="10"/>
      <c r="J14" s="9">
        <f>IF(I14="","",VLOOKUP(I14,H$42:L151,5))</f>
      </c>
      <c r="K14" s="10"/>
      <c r="L14" s="9">
        <f>IF(K14="","",VLOOKUP(K14,E$42:F151,2))</f>
      </c>
      <c r="M14" s="10"/>
      <c r="N14" s="9">
        <f>IF(M14="","",VLOOKUP(M14,J$42:L151,3))</f>
      </c>
      <c r="O14" s="10"/>
      <c r="P14" s="9">
        <f>IF(O14="","",VLOOKUP(O14,G$42:L151,6))</f>
      </c>
      <c r="Q14" s="10"/>
      <c r="R14" s="9">
        <f>IF(Q14="","",VLOOKUP(Q14,I$42:L151,4))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IF(C15="","",VLOOKUP(C15,Autor!V$5:W189,2))</f>
      </c>
      <c r="E15" s="10"/>
      <c r="F15" s="9">
        <f>IF(E15="","",VLOOKUP(E15,C$42:F152,4))</f>
      </c>
      <c r="G15" s="10"/>
      <c r="H15" s="9">
        <f>IF(G15="","",VLOOKUP(G15,K$42:L152,2))</f>
      </c>
      <c r="I15" s="10"/>
      <c r="J15" s="9">
        <f>IF(I15="","",VLOOKUP(I15,H$42:L152,5))</f>
      </c>
      <c r="K15" s="10"/>
      <c r="L15" s="9">
        <f>IF(K15="","",VLOOKUP(K15,E$42:F152,2))</f>
      </c>
      <c r="M15" s="10"/>
      <c r="N15" s="9">
        <f>IF(M15="","",VLOOKUP(M15,J$42:L152,3))</f>
      </c>
      <c r="O15" s="10"/>
      <c r="P15" s="9">
        <f>IF(O15="","",VLOOKUP(O15,G$42:L152,6))</f>
      </c>
      <c r="Q15" s="10"/>
      <c r="R15" s="9">
        <f>IF(Q15="","",VLOOKUP(Q15,I$42:L152,4))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IF(C16="","",VLOOKUP(C16,Autor!V$5:W190,2))</f>
      </c>
      <c r="E16" s="10"/>
      <c r="F16" s="9">
        <f>IF(E16="","",VLOOKUP(E16,C$42:F153,4))</f>
      </c>
      <c r="G16" s="10"/>
      <c r="H16" s="9">
        <f>IF(G16="","",VLOOKUP(G16,K$42:L153,2))</f>
      </c>
      <c r="I16" s="10"/>
      <c r="J16" s="9">
        <f>IF(I16="","",VLOOKUP(I16,H$42:L153,5))</f>
      </c>
      <c r="K16" s="10"/>
      <c r="L16" s="9">
        <f>IF(K16="","",VLOOKUP(K16,E$42:F153,2))</f>
      </c>
      <c r="M16" s="10"/>
      <c r="N16" s="9">
        <f>IF(M16="","",VLOOKUP(M16,J$42:L153,3))</f>
      </c>
      <c r="O16" s="10"/>
      <c r="P16" s="9">
        <f>IF(O16="","",VLOOKUP(O16,G$42:L153,6))</f>
      </c>
      <c r="Q16" s="10"/>
      <c r="R16" s="9">
        <f>IF(Q16="","",VLOOKUP(Q16,I$42:L153,4))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IF(C17="","",VLOOKUP(C17,Autor!V$5:W191,2))</f>
      </c>
      <c r="E17" s="10"/>
      <c r="F17" s="9">
        <f>IF(E17="","",VLOOKUP(E17,C$42:F154,4))</f>
      </c>
      <c r="G17" s="10"/>
      <c r="H17" s="9">
        <f>IF(G17="","",VLOOKUP(G17,K$42:L154,2))</f>
      </c>
      <c r="I17" s="10"/>
      <c r="J17" s="9">
        <f>IF(I17="","",VLOOKUP(I17,H$42:L154,5))</f>
      </c>
      <c r="K17" s="10"/>
      <c r="L17" s="9">
        <f>IF(K17="","",VLOOKUP(K17,E$42:F154,2))</f>
      </c>
      <c r="M17" s="10"/>
      <c r="N17" s="9">
        <f>IF(M17="","",VLOOKUP(M17,J$42:L154,3))</f>
      </c>
      <c r="O17" s="10"/>
      <c r="P17" s="9">
        <f>IF(O17="","",VLOOKUP(O17,G$42:L154,6))</f>
      </c>
      <c r="Q17" s="10"/>
      <c r="R17" s="9">
        <f>IF(Q17="","",VLOOKUP(Q17,I$42:L154,4))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IF(C18="","",VLOOKUP(C18,Autor!V$5:W192,2))</f>
      </c>
      <c r="E18" s="10"/>
      <c r="F18" s="9">
        <f>IF(E18="","",VLOOKUP(E18,C$42:F155,4))</f>
      </c>
      <c r="G18" s="10"/>
      <c r="H18" s="9">
        <f>IF(G18="","",VLOOKUP(G18,K$42:L155,2))</f>
      </c>
      <c r="I18" s="10"/>
      <c r="J18" s="9">
        <f>IF(I18="","",VLOOKUP(I18,H$42:L155,5))</f>
      </c>
      <c r="K18" s="10"/>
      <c r="L18" s="9">
        <f>IF(K18="","",VLOOKUP(K18,E$42:F155,2))</f>
      </c>
      <c r="M18" s="10"/>
      <c r="N18" s="9">
        <f>IF(M18="","",VLOOKUP(M18,J$42:L155,3))</f>
      </c>
      <c r="O18" s="10"/>
      <c r="P18" s="9">
        <f>IF(O18="","",VLOOKUP(O18,G$42:L155,6))</f>
      </c>
      <c r="Q18" s="10"/>
      <c r="R18" s="9">
        <f>IF(Q18="","",VLOOKUP(Q18,I$42:L155,4))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IF(C19="","",VLOOKUP(C19,Autor!V$5:W193,2))</f>
      </c>
      <c r="E19" s="10"/>
      <c r="F19" s="9">
        <f>IF(E19="","",VLOOKUP(E19,C$42:F156,4))</f>
      </c>
      <c r="G19" s="10"/>
      <c r="H19" s="9">
        <f>IF(G19="","",VLOOKUP(G19,K$42:L156,2))</f>
      </c>
      <c r="I19" s="10"/>
      <c r="J19" s="9">
        <f>IF(I19="","",VLOOKUP(I19,H$42:L156,5))</f>
      </c>
      <c r="K19" s="10"/>
      <c r="L19" s="9">
        <f>IF(K19="","",VLOOKUP(K19,E$42:F156,2))</f>
      </c>
      <c r="M19" s="10"/>
      <c r="N19" s="9">
        <f>IF(M19="","",VLOOKUP(M19,J$42:L156,3))</f>
      </c>
      <c r="O19" s="10"/>
      <c r="P19" s="9">
        <f>IF(O19="","",VLOOKUP(O19,G$42:L156,6))</f>
      </c>
      <c r="Q19" s="10"/>
      <c r="R19" s="9">
        <f>IF(Q19="","",VLOOKUP(Q19,I$42:L156,4))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IF(C20="","",VLOOKUP(C20,Autor!V$5:W194,2))</f>
      </c>
      <c r="E20" s="10"/>
      <c r="F20" s="9">
        <f>IF(E20="","",VLOOKUP(E20,C$42:F157,4))</f>
      </c>
      <c r="G20" s="10"/>
      <c r="H20" s="9">
        <f>IF(G20="","",VLOOKUP(G20,K$42:L157,2))</f>
      </c>
      <c r="I20" s="10"/>
      <c r="J20" s="9">
        <f>IF(I20="","",VLOOKUP(I20,H$42:L157,5))</f>
      </c>
      <c r="K20" s="10"/>
      <c r="L20" s="9">
        <f>IF(K20="","",VLOOKUP(K20,E$42:F157,2))</f>
      </c>
      <c r="M20" s="10"/>
      <c r="N20" s="9">
        <f>IF(M20="","",VLOOKUP(M20,J$42:L157,3))</f>
      </c>
      <c r="O20" s="10"/>
      <c r="P20" s="9">
        <f>IF(O20="","",VLOOKUP(O20,G$42:L157,6))</f>
      </c>
      <c r="Q20" s="10"/>
      <c r="R20" s="9">
        <f>IF(Q20="","",VLOOKUP(Q20,I$42:L157,4))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IF(C21="","",VLOOKUP(C21,Autor!V$5:W195,2))</f>
      </c>
      <c r="E21" s="10"/>
      <c r="F21" s="9">
        <f>IF(E21="","",VLOOKUP(E21,C$42:F158,4))</f>
      </c>
      <c r="G21" s="10"/>
      <c r="H21" s="9">
        <f>IF(G21="","",VLOOKUP(G21,K$42:L158,2))</f>
      </c>
      <c r="I21" s="10"/>
      <c r="J21" s="9">
        <f>IF(I21="","",VLOOKUP(I21,H$42:L158,5))</f>
      </c>
      <c r="K21" s="10"/>
      <c r="L21" s="9">
        <f>IF(K21="","",VLOOKUP(K21,E$42:F158,2))</f>
      </c>
      <c r="M21" s="10"/>
      <c r="N21" s="9">
        <f>IF(M21="","",VLOOKUP(M21,J$42:L158,3))</f>
      </c>
      <c r="O21" s="10"/>
      <c r="P21" s="9">
        <f>IF(O21="","",VLOOKUP(O21,G$42:L158,6))</f>
      </c>
      <c r="Q21" s="10"/>
      <c r="R21" s="9">
        <f>IF(Q21="","",VLOOKUP(Q21,I$42:L158,4))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IF(C22="","",VLOOKUP(C22,Autor!V$5:W196,2))</f>
      </c>
      <c r="E22" s="10"/>
      <c r="F22" s="9">
        <f>IF(E22="","",VLOOKUP(E22,C$42:F159,4))</f>
      </c>
      <c r="G22" s="10"/>
      <c r="H22" s="9">
        <f>IF(G22="","",VLOOKUP(G22,K$42:L159,2))</f>
      </c>
      <c r="I22" s="10"/>
      <c r="J22" s="9">
        <f>IF(I22="","",VLOOKUP(I22,H$42:L159,5))</f>
      </c>
      <c r="K22" s="10"/>
      <c r="L22" s="9">
        <f>IF(K22="","",VLOOKUP(K22,E$42:F159,2))</f>
      </c>
      <c r="M22" s="10"/>
      <c r="N22" s="9">
        <f>IF(M22="","",VLOOKUP(M22,J$42:L159,3))</f>
      </c>
      <c r="O22" s="10"/>
      <c r="P22" s="9">
        <f>IF(O22="","",VLOOKUP(O22,G$42:L159,6))</f>
      </c>
      <c r="Q22" s="10"/>
      <c r="R22" s="9">
        <f>IF(Q22="","",VLOOKUP(Q22,I$42:L159,4))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IF(C23="","",VLOOKUP(C23,Autor!V$5:W197,2))</f>
      </c>
      <c r="E23" s="10"/>
      <c r="F23" s="9">
        <f>IF(E23="","",VLOOKUP(E23,C$42:F160,4))</f>
      </c>
      <c r="G23" s="10"/>
      <c r="H23" s="9">
        <f>IF(G23="","",VLOOKUP(G23,K$42:L160,2))</f>
      </c>
      <c r="I23" s="10"/>
      <c r="J23" s="9">
        <f>IF(I23="","",VLOOKUP(I23,H$42:L160,5))</f>
      </c>
      <c r="K23" s="10"/>
      <c r="L23" s="9">
        <f>IF(K23="","",VLOOKUP(K23,E$42:F160,2))</f>
      </c>
      <c r="M23" s="10"/>
      <c r="N23" s="9">
        <f>IF(M23="","",VLOOKUP(M23,J$42:L160,3))</f>
      </c>
      <c r="O23" s="10"/>
      <c r="P23" s="9">
        <f>IF(O23="","",VLOOKUP(O23,G$42:L160,6))</f>
      </c>
      <c r="Q23" s="10"/>
      <c r="R23" s="9">
        <f>IF(Q23="","",VLOOKUP(Q23,I$42:L160,4))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IF(C24="","",VLOOKUP(C24,Autor!V$5:W198,2))</f>
      </c>
      <c r="E24" s="10"/>
      <c r="F24" s="9">
        <f>IF(E24="","",VLOOKUP(E24,C$42:F161,4))</f>
      </c>
      <c r="G24" s="10"/>
      <c r="H24" s="9">
        <f>IF(G24="","",VLOOKUP(G24,K$42:L161,2))</f>
      </c>
      <c r="I24" s="10"/>
      <c r="J24" s="9">
        <f>IF(I24="","",VLOOKUP(I24,H$42:L161,5))</f>
      </c>
      <c r="K24" s="10"/>
      <c r="L24" s="9">
        <f>IF(K24="","",VLOOKUP(K24,E$42:F161,2))</f>
      </c>
      <c r="M24" s="10"/>
      <c r="N24" s="9">
        <f>IF(M24="","",VLOOKUP(M24,J$42:L161,3))</f>
      </c>
      <c r="O24" s="10"/>
      <c r="P24" s="9">
        <f>IF(O24="","",VLOOKUP(O24,G$42:L161,6))</f>
      </c>
      <c r="Q24" s="10"/>
      <c r="R24" s="9">
        <f>IF(Q24="","",VLOOKUP(Q24,I$42:L161,4))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IF(C25="","",VLOOKUP(C25,Autor!V$5:W199,2))</f>
      </c>
      <c r="E25" s="10"/>
      <c r="F25" s="9">
        <f>IF(E25="","",VLOOKUP(E25,C$42:F162,4))</f>
      </c>
      <c r="G25" s="10"/>
      <c r="H25" s="9">
        <f>IF(G25="","",VLOOKUP(G25,K$42:L162,2))</f>
      </c>
      <c r="I25" s="10"/>
      <c r="J25" s="9">
        <f>IF(I25="","",VLOOKUP(I25,H$42:L162,5))</f>
      </c>
      <c r="K25" s="10"/>
      <c r="L25" s="9">
        <f>IF(K25="","",VLOOKUP(K25,E$42:F162,2))</f>
      </c>
      <c r="M25" s="10"/>
      <c r="N25" s="9">
        <f>IF(M25="","",VLOOKUP(M25,J$42:L162,3))</f>
      </c>
      <c r="O25" s="10"/>
      <c r="P25" s="9">
        <f>IF(O25="","",VLOOKUP(O25,G$42:L162,6))</f>
      </c>
      <c r="Q25" s="10"/>
      <c r="R25" s="9">
        <f>IF(Q25="","",VLOOKUP(Q25,I$42:L162,4))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IF(C26="","",VLOOKUP(C26,Autor!V$5:W200,2))</f>
      </c>
      <c r="E26" s="10"/>
      <c r="F26" s="9">
        <f>IF(E26="","",VLOOKUP(E26,C$42:F163,4))</f>
      </c>
      <c r="G26" s="10"/>
      <c r="H26" s="9">
        <f>IF(G26="","",VLOOKUP(G26,K$42:L163,2))</f>
      </c>
      <c r="I26" s="10"/>
      <c r="J26" s="9">
        <f>IF(I26="","",VLOOKUP(I26,H$42:L163,5))</f>
      </c>
      <c r="K26" s="10"/>
      <c r="L26" s="9">
        <f>IF(K26="","",VLOOKUP(K26,E$42:F163,2))</f>
      </c>
      <c r="M26" s="10"/>
      <c r="N26" s="9">
        <f>IF(M26="","",VLOOKUP(M26,J$42:L163,3))</f>
      </c>
      <c r="O26" s="10"/>
      <c r="P26" s="9">
        <f>IF(O26="","",VLOOKUP(O26,G$42:L163,6))</f>
      </c>
      <c r="Q26" s="10"/>
      <c r="R26" s="9">
        <f>IF(Q26="","",VLOOKUP(Q26,I$42:L163,4))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IF(C27="","",VLOOKUP(C27,Autor!V$5:W201,2))</f>
      </c>
      <c r="E27" s="10"/>
      <c r="F27" s="9">
        <f>IF(E27="","",VLOOKUP(E27,C$42:F164,4))</f>
      </c>
      <c r="G27" s="10"/>
      <c r="H27" s="9">
        <f>IF(G27="","",VLOOKUP(G27,K$42:L164,2))</f>
      </c>
      <c r="I27" s="10"/>
      <c r="J27" s="9">
        <f>IF(I27="","",VLOOKUP(I27,H$42:L164,5))</f>
      </c>
      <c r="K27" s="10"/>
      <c r="L27" s="9">
        <f>IF(K27="","",VLOOKUP(K27,E$42:F164,2))</f>
      </c>
      <c r="M27" s="10"/>
      <c r="N27" s="9">
        <f>IF(M27="","",VLOOKUP(M27,J$42:L164,3))</f>
      </c>
      <c r="O27" s="10"/>
      <c r="P27" s="9">
        <f>IF(O27="","",VLOOKUP(O27,G$42:L164,6))</f>
      </c>
      <c r="Q27" s="10"/>
      <c r="R27" s="9">
        <f>IF(Q27="","",VLOOKUP(Q27,I$42:L164,4))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IF(C28="","",VLOOKUP(C28,Autor!V$5:W202,2))</f>
      </c>
      <c r="E28" s="10"/>
      <c r="F28" s="9">
        <f>IF(E28="","",VLOOKUP(E28,C$42:F165,4))</f>
      </c>
      <c r="G28" s="10"/>
      <c r="H28" s="9">
        <f>IF(G28="","",VLOOKUP(G28,K$42:L165,2))</f>
      </c>
      <c r="I28" s="10"/>
      <c r="J28" s="9">
        <f>IF(I28="","",VLOOKUP(I28,H$42:L165,5))</f>
      </c>
      <c r="K28" s="10"/>
      <c r="L28" s="9">
        <f>IF(K28="","",VLOOKUP(K28,E$42:F165,2))</f>
      </c>
      <c r="M28" s="10"/>
      <c r="N28" s="9">
        <f>IF(M28="","",VLOOKUP(M28,J$42:L165,3))</f>
      </c>
      <c r="O28" s="10"/>
      <c r="P28" s="9">
        <f>IF(O28="","",VLOOKUP(O28,G$42:L165,6))</f>
      </c>
      <c r="Q28" s="10"/>
      <c r="R28" s="9">
        <f>IF(Q28="","",VLOOKUP(Q28,I$42:L165,4))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IF(C29="","",VLOOKUP(C29,Autor!V$5:W203,2))</f>
      </c>
      <c r="E29" s="10"/>
      <c r="F29" s="9">
        <f>IF(E29="","",VLOOKUP(E29,C$42:F166,4))</f>
      </c>
      <c r="G29" s="10"/>
      <c r="H29" s="9">
        <f>IF(G29="","",VLOOKUP(G29,K$42:L166,2))</f>
      </c>
      <c r="I29" s="10"/>
      <c r="J29" s="9">
        <f>IF(I29="","",VLOOKUP(I29,H$42:L166,5))</f>
      </c>
      <c r="K29" s="10"/>
      <c r="L29" s="9">
        <f>IF(K29="","",VLOOKUP(K29,E$42:F166,2))</f>
      </c>
      <c r="M29" s="10"/>
      <c r="N29" s="9">
        <f>IF(M29="","",VLOOKUP(M29,J$42:L166,3))</f>
      </c>
      <c r="O29" s="10"/>
      <c r="P29" s="9">
        <f>IF(O29="","",VLOOKUP(O29,G$42:L166,6))</f>
      </c>
      <c r="Q29" s="10"/>
      <c r="R29" s="9">
        <f>IF(Q29="","",VLOOKUP(Q29,I$42:L166,4))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IF(C30="","",VLOOKUP(C30,Autor!V$5:W204,2))</f>
      </c>
      <c r="E30" s="10"/>
      <c r="F30" s="9">
        <f>IF(E30="","",VLOOKUP(E30,C$42:F167,4))</f>
      </c>
      <c r="G30" s="10"/>
      <c r="H30" s="9">
        <f>IF(G30="","",VLOOKUP(G30,K$42:L167,2))</f>
      </c>
      <c r="I30" s="10"/>
      <c r="J30" s="9">
        <f>IF(I30="","",VLOOKUP(I30,H$42:L167,5))</f>
      </c>
      <c r="K30" s="10"/>
      <c r="L30" s="9">
        <f>IF(K30="","",VLOOKUP(K30,E$42:F167,2))</f>
      </c>
      <c r="M30" s="10"/>
      <c r="N30" s="9">
        <f>IF(M30="","",VLOOKUP(M30,J$42:L167,3))</f>
      </c>
      <c r="O30" s="10"/>
      <c r="P30" s="9">
        <f>IF(O30="","",VLOOKUP(O30,G$42:L167,6))</f>
      </c>
      <c r="Q30" s="10"/>
      <c r="R30" s="9">
        <f>IF(Q30="","",VLOOKUP(Q30,I$42:L167,4))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IF(C31="","",VLOOKUP(C31,Autor!V$5:W205,2))</f>
      </c>
      <c r="E31" s="10"/>
      <c r="F31" s="9">
        <f>IF(E31="","",VLOOKUP(E31,C$42:F168,4))</f>
      </c>
      <c r="G31" s="10"/>
      <c r="H31" s="9">
        <f>IF(G31="","",VLOOKUP(G31,K$42:L168,2))</f>
      </c>
      <c r="I31" s="10"/>
      <c r="J31" s="9">
        <f>IF(I31="","",VLOOKUP(I31,H$42:L168,5))</f>
      </c>
      <c r="K31" s="10"/>
      <c r="L31" s="9">
        <f>IF(K31="","",VLOOKUP(K31,E$42:F168,2))</f>
      </c>
      <c r="M31" s="10"/>
      <c r="N31" s="9">
        <f>IF(M31="","",VLOOKUP(M31,J$42:L168,3))</f>
      </c>
      <c r="O31" s="10"/>
      <c r="P31" s="9">
        <f>IF(O31="","",VLOOKUP(O31,G$42:L168,6))</f>
      </c>
      <c r="Q31" s="10"/>
      <c r="R31" s="9">
        <f>IF(Q31="","",VLOOKUP(Q31,I$42:L168,4))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ht="12.75" customHeight="1" hidden="1"/>
    <row r="34" ht="12.75" customHeight="1" hidden="1"/>
    <row r="35" ht="12.75" customHeight="1" hidden="1"/>
    <row r="36" ht="12.75" customHeight="1" hidden="1"/>
    <row r="37" spans="1:20" ht="12.75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26" customFormat="1" ht="12.75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26" customFormat="1" ht="12.75" hidden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26" customFormat="1" ht="93" hidden="1">
      <c r="A40" s="14"/>
      <c r="B40" s="14"/>
      <c r="C40" s="16" t="s">
        <v>8</v>
      </c>
      <c r="D40" s="17" t="s">
        <v>25</v>
      </c>
      <c r="E40" s="17" t="s">
        <v>11</v>
      </c>
      <c r="F40" s="16" t="s">
        <v>17</v>
      </c>
      <c r="G40" s="17" t="s">
        <v>18</v>
      </c>
      <c r="H40" s="17" t="s">
        <v>10</v>
      </c>
      <c r="I40" s="17" t="s">
        <v>14</v>
      </c>
      <c r="J40" s="17" t="s">
        <v>12</v>
      </c>
      <c r="K40" s="16" t="s">
        <v>9</v>
      </c>
      <c r="L40" s="16" t="s">
        <v>17</v>
      </c>
      <c r="M40" s="14"/>
      <c r="N40" s="14"/>
      <c r="O40" s="14"/>
      <c r="P40" s="14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20" t="s">
        <v>19</v>
      </c>
      <c r="D41" s="27" t="s">
        <v>19</v>
      </c>
      <c r="E41" s="20" t="s">
        <v>19</v>
      </c>
      <c r="F41" s="22" t="s">
        <v>20</v>
      </c>
      <c r="G41" s="20" t="s">
        <v>19</v>
      </c>
      <c r="H41" s="20" t="s">
        <v>21</v>
      </c>
      <c r="I41" s="20" t="s">
        <v>22</v>
      </c>
      <c r="J41" s="20" t="s">
        <v>23</v>
      </c>
      <c r="K41" s="20" t="s">
        <v>22</v>
      </c>
      <c r="L41" s="22" t="s">
        <v>20</v>
      </c>
      <c r="M41" s="14"/>
      <c r="N41" s="14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20">
        <v>0</v>
      </c>
      <c r="D42" s="21">
        <v>0</v>
      </c>
      <c r="E42" s="20">
        <v>0</v>
      </c>
      <c r="F42" s="22">
        <v>0</v>
      </c>
      <c r="G42" s="20">
        <v>0</v>
      </c>
      <c r="H42" s="20">
        <v>0</v>
      </c>
      <c r="I42" s="20">
        <v>-100</v>
      </c>
      <c r="J42" s="20">
        <v>0</v>
      </c>
      <c r="K42" s="20">
        <v>0</v>
      </c>
      <c r="L42" s="22">
        <v>0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1"/>
      <c r="D43" s="31"/>
      <c r="E43" s="32">
        <v>7</v>
      </c>
      <c r="F43" s="22">
        <v>100</v>
      </c>
      <c r="G43" s="31"/>
      <c r="H43" s="31"/>
      <c r="I43" s="32"/>
      <c r="J43" s="32"/>
      <c r="K43" s="31"/>
      <c r="L43" s="22">
        <v>0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1"/>
      <c r="D44" s="29">
        <v>0.09791666666666667</v>
      </c>
      <c r="E44" s="31"/>
      <c r="F44" s="22">
        <v>99</v>
      </c>
      <c r="G44" s="31"/>
      <c r="H44" s="32">
        <v>6</v>
      </c>
      <c r="I44" s="31"/>
      <c r="J44" s="32">
        <v>12</v>
      </c>
      <c r="K44" s="31"/>
      <c r="L44" s="22">
        <v>1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1"/>
      <c r="D45" s="31"/>
      <c r="E45" s="32">
        <v>7.1</v>
      </c>
      <c r="F45" s="22">
        <v>98</v>
      </c>
      <c r="G45" s="31"/>
      <c r="H45" s="31"/>
      <c r="I45" s="32">
        <v>-26</v>
      </c>
      <c r="J45" s="31"/>
      <c r="K45" s="32">
        <v>125</v>
      </c>
      <c r="L45" s="22">
        <v>2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2">
        <v>5.4</v>
      </c>
      <c r="D46" s="29">
        <v>0.09861111111111111</v>
      </c>
      <c r="E46" s="31"/>
      <c r="F46" s="22">
        <v>97</v>
      </c>
      <c r="G46" s="31"/>
      <c r="H46" s="31"/>
      <c r="I46" s="31"/>
      <c r="J46" s="31"/>
      <c r="K46" s="31"/>
      <c r="L46" s="22">
        <v>3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1"/>
      <c r="D47" s="31"/>
      <c r="E47" s="32">
        <v>7.2</v>
      </c>
      <c r="F47" s="22">
        <v>96</v>
      </c>
      <c r="G47" s="31"/>
      <c r="H47" s="31"/>
      <c r="I47" s="32">
        <v>-25</v>
      </c>
      <c r="J47" s="31"/>
      <c r="K47" s="32">
        <v>126</v>
      </c>
      <c r="L47" s="22">
        <v>4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1"/>
      <c r="D48" s="31"/>
      <c r="E48" s="31"/>
      <c r="F48" s="22">
        <v>95</v>
      </c>
      <c r="G48" s="31"/>
      <c r="H48" s="32">
        <v>7</v>
      </c>
      <c r="I48" s="31"/>
      <c r="J48" s="31"/>
      <c r="K48" s="31"/>
      <c r="L48" s="22">
        <v>5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1"/>
      <c r="D49" s="29">
        <v>0.1</v>
      </c>
      <c r="E49" s="32">
        <v>7.3</v>
      </c>
      <c r="F49" s="22">
        <v>94</v>
      </c>
      <c r="G49" s="31"/>
      <c r="H49" s="31"/>
      <c r="I49" s="32">
        <v>-24</v>
      </c>
      <c r="J49" s="31"/>
      <c r="K49" s="32">
        <v>127</v>
      </c>
      <c r="L49" s="22">
        <v>6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1"/>
      <c r="D50" s="31"/>
      <c r="E50" s="31"/>
      <c r="F50" s="22">
        <v>93</v>
      </c>
      <c r="G50" s="31"/>
      <c r="H50" s="31"/>
      <c r="I50" s="31"/>
      <c r="J50" s="32">
        <v>13</v>
      </c>
      <c r="K50" s="32">
        <v>128</v>
      </c>
      <c r="L50" s="22">
        <v>7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2">
        <v>5.5</v>
      </c>
      <c r="D51" s="29">
        <v>0.10208333333333335</v>
      </c>
      <c r="E51" s="32">
        <v>7.4</v>
      </c>
      <c r="F51" s="22">
        <v>92</v>
      </c>
      <c r="G51" s="31"/>
      <c r="H51" s="31"/>
      <c r="I51" s="32">
        <v>-23</v>
      </c>
      <c r="J51" s="31"/>
      <c r="K51" s="32">
        <v>129</v>
      </c>
      <c r="L51" s="22">
        <v>8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1"/>
      <c r="D52" s="31"/>
      <c r="E52" s="31"/>
      <c r="F52" s="22">
        <v>91</v>
      </c>
      <c r="G52" s="31"/>
      <c r="H52" s="32">
        <v>8</v>
      </c>
      <c r="I52" s="31"/>
      <c r="J52" s="31"/>
      <c r="K52" s="32">
        <v>130</v>
      </c>
      <c r="L52" s="22">
        <v>9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1"/>
      <c r="D53" s="29">
        <v>0.10416666666666667</v>
      </c>
      <c r="E53" s="32">
        <v>7.5</v>
      </c>
      <c r="F53" s="22">
        <v>90</v>
      </c>
      <c r="G53" s="31"/>
      <c r="H53" s="31"/>
      <c r="I53" s="32">
        <v>-22</v>
      </c>
      <c r="J53" s="31"/>
      <c r="K53" s="32">
        <v>131</v>
      </c>
      <c r="L53" s="22">
        <v>10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1"/>
      <c r="D54" s="31"/>
      <c r="E54" s="31"/>
      <c r="F54" s="22">
        <v>89</v>
      </c>
      <c r="G54" s="31"/>
      <c r="H54" s="31"/>
      <c r="I54" s="31"/>
      <c r="J54" s="31"/>
      <c r="K54" s="32">
        <v>132</v>
      </c>
      <c r="L54" s="22">
        <v>11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2">
        <v>5.6</v>
      </c>
      <c r="D55" s="29">
        <v>0.10625</v>
      </c>
      <c r="E55" s="32">
        <v>7.6</v>
      </c>
      <c r="F55" s="22">
        <v>88</v>
      </c>
      <c r="G55" s="31"/>
      <c r="H55" s="31"/>
      <c r="I55" s="32">
        <v>-21</v>
      </c>
      <c r="J55" s="32">
        <v>14</v>
      </c>
      <c r="K55" s="32">
        <v>133</v>
      </c>
      <c r="L55" s="22">
        <v>12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1"/>
      <c r="D56" s="29">
        <v>0.10694444444444444</v>
      </c>
      <c r="E56" s="31"/>
      <c r="F56" s="22">
        <v>87</v>
      </c>
      <c r="G56" s="31"/>
      <c r="H56" s="32">
        <v>9</v>
      </c>
      <c r="I56" s="31"/>
      <c r="J56" s="31"/>
      <c r="K56" s="32">
        <v>134</v>
      </c>
      <c r="L56" s="22">
        <v>13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1"/>
      <c r="D57" s="29">
        <v>0.1076388888888889</v>
      </c>
      <c r="E57" s="32">
        <v>7.7</v>
      </c>
      <c r="F57" s="22">
        <v>86</v>
      </c>
      <c r="G57" s="31"/>
      <c r="H57" s="31"/>
      <c r="I57" s="32">
        <v>-20</v>
      </c>
      <c r="J57" s="31"/>
      <c r="K57" s="32">
        <v>135</v>
      </c>
      <c r="L57" s="22">
        <v>14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2">
        <v>5.7</v>
      </c>
      <c r="D58" s="29">
        <v>0.10833333333333334</v>
      </c>
      <c r="E58" s="32">
        <v>7.8</v>
      </c>
      <c r="F58" s="22">
        <v>85</v>
      </c>
      <c r="G58" s="31"/>
      <c r="H58" s="31"/>
      <c r="I58" s="31"/>
      <c r="J58" s="31"/>
      <c r="K58" s="32">
        <v>136</v>
      </c>
      <c r="L58" s="22">
        <v>15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31"/>
      <c r="D59" s="29">
        <v>0.10902777777777778</v>
      </c>
      <c r="E59" s="32">
        <v>7.9</v>
      </c>
      <c r="F59" s="22">
        <v>84</v>
      </c>
      <c r="G59" s="31"/>
      <c r="H59" s="32">
        <v>10</v>
      </c>
      <c r="I59" s="32">
        <v>-19</v>
      </c>
      <c r="J59" s="32">
        <v>15</v>
      </c>
      <c r="K59" s="32">
        <v>137</v>
      </c>
      <c r="L59" s="22">
        <v>16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31"/>
      <c r="D60" s="29">
        <v>0.10972222222222222</v>
      </c>
      <c r="E60" s="32">
        <v>8</v>
      </c>
      <c r="F60" s="22">
        <v>83</v>
      </c>
      <c r="G60" s="31"/>
      <c r="H60" s="31"/>
      <c r="I60" s="32">
        <v>-18</v>
      </c>
      <c r="J60" s="31"/>
      <c r="K60" s="32">
        <v>138</v>
      </c>
      <c r="L60" s="22">
        <v>17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32">
        <v>5.8</v>
      </c>
      <c r="D61" s="29">
        <v>0.11041666666666666</v>
      </c>
      <c r="E61" s="32">
        <v>8.1</v>
      </c>
      <c r="F61" s="22">
        <v>82</v>
      </c>
      <c r="G61" s="31"/>
      <c r="H61" s="31"/>
      <c r="I61" s="31"/>
      <c r="J61" s="31"/>
      <c r="K61" s="32">
        <v>139</v>
      </c>
      <c r="L61" s="22">
        <v>18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31"/>
      <c r="D62" s="29">
        <v>0.1111111111111111</v>
      </c>
      <c r="E62" s="32">
        <v>8.2</v>
      </c>
      <c r="F62" s="22">
        <v>81</v>
      </c>
      <c r="G62" s="31"/>
      <c r="H62" s="32">
        <v>11</v>
      </c>
      <c r="I62" s="32">
        <v>-17</v>
      </c>
      <c r="J62" s="32">
        <v>16</v>
      </c>
      <c r="K62" s="32">
        <v>140</v>
      </c>
      <c r="L62" s="22">
        <v>19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32">
        <v>5.9</v>
      </c>
      <c r="D63" s="29">
        <v>0.11180555555555556</v>
      </c>
      <c r="E63" s="32">
        <v>8.3</v>
      </c>
      <c r="F63" s="22">
        <v>80</v>
      </c>
      <c r="G63" s="31"/>
      <c r="H63" s="31"/>
      <c r="I63" s="32">
        <v>-16</v>
      </c>
      <c r="J63" s="31"/>
      <c r="K63" s="32">
        <v>142</v>
      </c>
      <c r="L63" s="22">
        <v>20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31"/>
      <c r="D64" s="29">
        <v>0.1125</v>
      </c>
      <c r="E64" s="32">
        <v>8.4</v>
      </c>
      <c r="F64" s="22">
        <v>79</v>
      </c>
      <c r="G64" s="31"/>
      <c r="H64" s="31"/>
      <c r="I64" s="32">
        <v>-15</v>
      </c>
      <c r="J64" s="32">
        <v>17</v>
      </c>
      <c r="K64" s="32">
        <v>144</v>
      </c>
      <c r="L64" s="22">
        <v>21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32">
        <v>6</v>
      </c>
      <c r="D65" s="29">
        <v>0.11319444444444444</v>
      </c>
      <c r="E65" s="32">
        <v>8.5</v>
      </c>
      <c r="F65" s="22">
        <v>78</v>
      </c>
      <c r="G65" s="31"/>
      <c r="H65" s="32">
        <v>12</v>
      </c>
      <c r="I65" s="32">
        <v>-14</v>
      </c>
      <c r="J65" s="32">
        <v>18</v>
      </c>
      <c r="K65" s="32">
        <v>146</v>
      </c>
      <c r="L65" s="22">
        <v>22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31"/>
      <c r="D66" s="29">
        <v>0.11388888888888889</v>
      </c>
      <c r="E66" s="32">
        <v>8.6</v>
      </c>
      <c r="F66" s="22">
        <v>77</v>
      </c>
      <c r="G66" s="31"/>
      <c r="H66" s="31"/>
      <c r="I66" s="31"/>
      <c r="J66" s="32">
        <v>19</v>
      </c>
      <c r="K66" s="32">
        <v>148</v>
      </c>
      <c r="L66" s="22">
        <v>23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32">
        <v>6.1</v>
      </c>
      <c r="D67" s="29">
        <v>0.11527777777777777</v>
      </c>
      <c r="E67" s="32">
        <v>8.7</v>
      </c>
      <c r="F67" s="22">
        <v>76</v>
      </c>
      <c r="G67" s="31"/>
      <c r="H67" s="32">
        <v>13</v>
      </c>
      <c r="I67" s="32">
        <v>-13</v>
      </c>
      <c r="J67" s="32">
        <v>20</v>
      </c>
      <c r="K67" s="32">
        <v>150</v>
      </c>
      <c r="L67" s="22">
        <v>24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31"/>
      <c r="D68" s="29">
        <v>0.11666666666666665</v>
      </c>
      <c r="E68" s="32">
        <v>8.8</v>
      </c>
      <c r="F68" s="22">
        <v>75</v>
      </c>
      <c r="G68" s="31"/>
      <c r="H68" s="31"/>
      <c r="I68" s="32">
        <v>-12</v>
      </c>
      <c r="J68" s="32">
        <v>21</v>
      </c>
      <c r="K68" s="32">
        <v>152</v>
      </c>
      <c r="L68" s="22">
        <v>25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32">
        <v>6.2</v>
      </c>
      <c r="D69" s="29">
        <v>0.11805555555555557</v>
      </c>
      <c r="E69" s="32">
        <v>8.9</v>
      </c>
      <c r="F69" s="22">
        <v>74</v>
      </c>
      <c r="G69" s="31"/>
      <c r="H69" s="32">
        <v>14</v>
      </c>
      <c r="I69" s="32">
        <v>-11</v>
      </c>
      <c r="J69" s="32">
        <v>22</v>
      </c>
      <c r="K69" s="32">
        <v>155</v>
      </c>
      <c r="L69" s="22">
        <v>26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31"/>
      <c r="D70" s="29">
        <v>0.11944444444444445</v>
      </c>
      <c r="E70" s="32">
        <v>9</v>
      </c>
      <c r="F70" s="22">
        <v>73</v>
      </c>
      <c r="G70" s="31"/>
      <c r="H70" s="31"/>
      <c r="I70" s="31"/>
      <c r="J70" s="32">
        <v>23</v>
      </c>
      <c r="K70" s="32">
        <v>157</v>
      </c>
      <c r="L70" s="22">
        <v>27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32">
        <v>6.3</v>
      </c>
      <c r="D71" s="29">
        <v>0.12083333333333333</v>
      </c>
      <c r="E71" s="32">
        <v>9.1</v>
      </c>
      <c r="F71" s="22">
        <v>72</v>
      </c>
      <c r="G71" s="31"/>
      <c r="H71" s="32">
        <v>15</v>
      </c>
      <c r="I71" s="32">
        <v>-10</v>
      </c>
      <c r="J71" s="32">
        <v>24</v>
      </c>
      <c r="K71" s="32">
        <v>160</v>
      </c>
      <c r="L71" s="22">
        <v>28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31"/>
      <c r="D72" s="29">
        <v>0.12222222222222223</v>
      </c>
      <c r="E72" s="32">
        <v>9.2</v>
      </c>
      <c r="F72" s="22">
        <v>71</v>
      </c>
      <c r="G72" s="31"/>
      <c r="H72" s="31"/>
      <c r="I72" s="32">
        <v>-9</v>
      </c>
      <c r="J72" s="31"/>
      <c r="K72" s="32">
        <v>162</v>
      </c>
      <c r="L72" s="22">
        <v>29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32">
        <v>6.4</v>
      </c>
      <c r="D73" s="29">
        <v>0.12361111111111112</v>
      </c>
      <c r="E73" s="32">
        <v>9.3</v>
      </c>
      <c r="F73" s="22">
        <v>70</v>
      </c>
      <c r="G73" s="31"/>
      <c r="H73" s="32">
        <v>16</v>
      </c>
      <c r="I73" s="32">
        <v>-8</v>
      </c>
      <c r="J73" s="32">
        <v>25</v>
      </c>
      <c r="K73" s="32">
        <v>164</v>
      </c>
      <c r="L73" s="22">
        <v>30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31"/>
      <c r="D74" s="29">
        <v>0.125</v>
      </c>
      <c r="E74" s="32">
        <v>9.4</v>
      </c>
      <c r="F74" s="22">
        <v>69</v>
      </c>
      <c r="G74" s="31"/>
      <c r="H74" s="31"/>
      <c r="I74" s="32">
        <v>-7</v>
      </c>
      <c r="J74" s="32">
        <v>26</v>
      </c>
      <c r="K74" s="32">
        <v>167</v>
      </c>
      <c r="L74" s="22">
        <v>31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32">
        <v>6.5</v>
      </c>
      <c r="D75" s="29">
        <v>0.12708333333333333</v>
      </c>
      <c r="E75" s="32">
        <v>9.5</v>
      </c>
      <c r="F75" s="22">
        <v>68</v>
      </c>
      <c r="G75" s="31"/>
      <c r="H75" s="32">
        <v>17</v>
      </c>
      <c r="I75" s="31"/>
      <c r="J75" s="32">
        <v>27</v>
      </c>
      <c r="K75" s="32">
        <v>169</v>
      </c>
      <c r="L75" s="22">
        <v>32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1"/>
      <c r="D76" s="29">
        <v>0.12847222222222224</v>
      </c>
      <c r="E76" s="32">
        <v>9.6</v>
      </c>
      <c r="F76" s="22">
        <v>67</v>
      </c>
      <c r="G76" s="31"/>
      <c r="H76" s="31"/>
      <c r="I76" s="32">
        <v>-6</v>
      </c>
      <c r="J76" s="32">
        <v>28</v>
      </c>
      <c r="K76" s="32">
        <v>172</v>
      </c>
      <c r="L76" s="22">
        <v>33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32">
        <v>6.6</v>
      </c>
      <c r="D77" s="29">
        <v>0.13055555555555556</v>
      </c>
      <c r="E77" s="32">
        <v>9.7</v>
      </c>
      <c r="F77" s="22">
        <v>66</v>
      </c>
      <c r="G77" s="31"/>
      <c r="H77" s="31"/>
      <c r="I77" s="32">
        <v>-5</v>
      </c>
      <c r="J77" s="32">
        <v>29</v>
      </c>
      <c r="K77" s="32">
        <v>174</v>
      </c>
      <c r="L77" s="22">
        <v>34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31"/>
      <c r="D78" s="29">
        <v>0.1326388888888889</v>
      </c>
      <c r="E78" s="32">
        <v>9.8</v>
      </c>
      <c r="F78" s="22">
        <v>65</v>
      </c>
      <c r="G78" s="31"/>
      <c r="H78" s="32">
        <v>18</v>
      </c>
      <c r="I78" s="32">
        <v>-4</v>
      </c>
      <c r="J78" s="32">
        <v>30</v>
      </c>
      <c r="K78" s="32">
        <v>176</v>
      </c>
      <c r="L78" s="22">
        <v>35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32">
        <v>6.7</v>
      </c>
      <c r="D79" s="29">
        <v>0.13472222222222222</v>
      </c>
      <c r="E79" s="32">
        <v>9.9</v>
      </c>
      <c r="F79" s="22">
        <v>64</v>
      </c>
      <c r="G79" s="31"/>
      <c r="H79" s="31"/>
      <c r="I79" s="31"/>
      <c r="J79" s="32">
        <v>31</v>
      </c>
      <c r="K79" s="32">
        <v>179</v>
      </c>
      <c r="L79" s="22">
        <v>36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31"/>
      <c r="D80" s="29">
        <v>0.13680555555555554</v>
      </c>
      <c r="E80" s="32">
        <v>10</v>
      </c>
      <c r="F80" s="22">
        <v>63</v>
      </c>
      <c r="G80" s="32">
        <v>1</v>
      </c>
      <c r="H80" s="32">
        <v>19</v>
      </c>
      <c r="I80" s="32">
        <v>-3</v>
      </c>
      <c r="J80" s="31"/>
      <c r="K80" s="32">
        <v>181</v>
      </c>
      <c r="L80" s="22">
        <v>37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32">
        <v>6.8</v>
      </c>
      <c r="D81" s="29">
        <v>0.13958333333333334</v>
      </c>
      <c r="E81" s="32">
        <v>10.1</v>
      </c>
      <c r="F81" s="22">
        <v>62</v>
      </c>
      <c r="G81" s="31"/>
      <c r="H81" s="31"/>
      <c r="I81" s="32">
        <v>-2</v>
      </c>
      <c r="J81" s="32">
        <v>32</v>
      </c>
      <c r="K81" s="32">
        <v>184</v>
      </c>
      <c r="L81" s="22">
        <v>38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32">
        <v>6.9</v>
      </c>
      <c r="D82" s="29">
        <v>0.14166666666666666</v>
      </c>
      <c r="E82" s="32">
        <v>10.2</v>
      </c>
      <c r="F82" s="22">
        <v>61</v>
      </c>
      <c r="G82" s="31"/>
      <c r="H82" s="32">
        <v>20</v>
      </c>
      <c r="I82" s="32">
        <v>-1</v>
      </c>
      <c r="J82" s="32">
        <v>33</v>
      </c>
      <c r="K82" s="32">
        <v>186</v>
      </c>
      <c r="L82" s="22">
        <v>39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32">
        <v>7</v>
      </c>
      <c r="D83" s="29">
        <v>0.14375</v>
      </c>
      <c r="E83" s="32">
        <v>10.3</v>
      </c>
      <c r="F83" s="22">
        <v>60</v>
      </c>
      <c r="G83" s="32">
        <v>2</v>
      </c>
      <c r="H83" s="31"/>
      <c r="I83" s="31"/>
      <c r="J83" s="32">
        <v>34</v>
      </c>
      <c r="K83" s="32">
        <v>188</v>
      </c>
      <c r="L83" s="22">
        <v>40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31"/>
      <c r="D84" s="29">
        <v>0.14583333333333334</v>
      </c>
      <c r="E84" s="32">
        <v>10.4</v>
      </c>
      <c r="F84" s="22">
        <v>59</v>
      </c>
      <c r="G84" s="31"/>
      <c r="H84" s="32">
        <v>21</v>
      </c>
      <c r="I84" s="32">
        <v>0</v>
      </c>
      <c r="J84" s="32">
        <v>35</v>
      </c>
      <c r="K84" s="32">
        <v>191</v>
      </c>
      <c r="L84" s="22">
        <v>41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32">
        <v>7.1</v>
      </c>
      <c r="D85" s="29">
        <v>0.14791666666666667</v>
      </c>
      <c r="E85" s="31"/>
      <c r="F85" s="22">
        <v>58</v>
      </c>
      <c r="G85" s="31"/>
      <c r="H85" s="31"/>
      <c r="I85" s="32">
        <v>1</v>
      </c>
      <c r="J85" s="32">
        <v>36</v>
      </c>
      <c r="K85" s="32">
        <v>193</v>
      </c>
      <c r="L85" s="22">
        <v>42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31"/>
      <c r="D86" s="29">
        <v>0.15</v>
      </c>
      <c r="E86" s="32">
        <v>10.5</v>
      </c>
      <c r="F86" s="22">
        <v>57</v>
      </c>
      <c r="G86" s="32">
        <v>3</v>
      </c>
      <c r="H86" s="32">
        <v>22</v>
      </c>
      <c r="I86" s="32">
        <v>2</v>
      </c>
      <c r="J86" s="32">
        <v>37</v>
      </c>
      <c r="K86" s="32">
        <v>196</v>
      </c>
      <c r="L86" s="22">
        <v>43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32">
        <v>7.2</v>
      </c>
      <c r="D87" s="29">
        <v>0.15208333333333332</v>
      </c>
      <c r="E87" s="32">
        <v>10.6</v>
      </c>
      <c r="F87" s="22">
        <v>56</v>
      </c>
      <c r="G87" s="31"/>
      <c r="H87" s="31"/>
      <c r="I87" s="31"/>
      <c r="J87" s="32">
        <v>38</v>
      </c>
      <c r="K87" s="32">
        <v>198</v>
      </c>
      <c r="L87" s="22">
        <v>44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31"/>
      <c r="D88" s="29">
        <v>0.15416666666666667</v>
      </c>
      <c r="E88" s="32">
        <v>10.7</v>
      </c>
      <c r="F88" s="22">
        <v>55</v>
      </c>
      <c r="G88" s="31"/>
      <c r="H88" s="32">
        <v>23</v>
      </c>
      <c r="I88" s="32">
        <v>3</v>
      </c>
      <c r="J88" s="31"/>
      <c r="K88" s="32">
        <v>200</v>
      </c>
      <c r="L88" s="22">
        <v>45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32">
        <v>7.3</v>
      </c>
      <c r="D89" s="29">
        <v>0.15625</v>
      </c>
      <c r="E89" s="32">
        <v>10.8</v>
      </c>
      <c r="F89" s="22">
        <v>54</v>
      </c>
      <c r="G89" s="32">
        <v>4</v>
      </c>
      <c r="H89" s="31"/>
      <c r="I89" s="32">
        <v>4</v>
      </c>
      <c r="J89" s="32">
        <v>39</v>
      </c>
      <c r="K89" s="32">
        <v>203</v>
      </c>
      <c r="L89" s="22">
        <v>46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32">
        <v>7.4</v>
      </c>
      <c r="D90" s="29">
        <v>0.15902777777777777</v>
      </c>
      <c r="E90" s="32">
        <v>10.9</v>
      </c>
      <c r="F90" s="22">
        <v>53</v>
      </c>
      <c r="G90" s="31"/>
      <c r="H90" s="32">
        <v>24</v>
      </c>
      <c r="I90" s="32">
        <v>5</v>
      </c>
      <c r="J90" s="32">
        <v>40</v>
      </c>
      <c r="K90" s="32">
        <v>205</v>
      </c>
      <c r="L90" s="22">
        <v>47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32">
        <v>7.5</v>
      </c>
      <c r="D91" s="29">
        <v>0.16111111111111112</v>
      </c>
      <c r="E91" s="32">
        <v>11</v>
      </c>
      <c r="F91" s="22">
        <v>52</v>
      </c>
      <c r="G91" s="31"/>
      <c r="H91" s="31"/>
      <c r="I91" s="31"/>
      <c r="J91" s="32">
        <v>41</v>
      </c>
      <c r="K91" s="32">
        <v>208</v>
      </c>
      <c r="L91" s="22">
        <v>48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31"/>
      <c r="D92" s="29">
        <v>0.16319444444444445</v>
      </c>
      <c r="E92" s="32">
        <v>11.1</v>
      </c>
      <c r="F92" s="22">
        <v>51</v>
      </c>
      <c r="G92" s="32">
        <v>5</v>
      </c>
      <c r="H92" s="32">
        <v>25</v>
      </c>
      <c r="I92" s="32">
        <v>6</v>
      </c>
      <c r="J92" s="32">
        <v>42</v>
      </c>
      <c r="K92" s="32">
        <v>210</v>
      </c>
      <c r="L92" s="22">
        <v>49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32">
        <v>7.6</v>
      </c>
      <c r="D93" s="29">
        <v>0.16527777777777777</v>
      </c>
      <c r="E93" s="32">
        <v>11.2</v>
      </c>
      <c r="F93" s="22">
        <v>50</v>
      </c>
      <c r="G93" s="31"/>
      <c r="H93" s="31"/>
      <c r="I93" s="32">
        <v>7</v>
      </c>
      <c r="J93" s="32">
        <v>43</v>
      </c>
      <c r="K93" s="32">
        <v>212</v>
      </c>
      <c r="L93" s="22">
        <v>50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32">
        <v>7.7</v>
      </c>
      <c r="D94" s="29">
        <v>0.1673611111111111</v>
      </c>
      <c r="E94" s="32">
        <v>11.3</v>
      </c>
      <c r="F94" s="22">
        <v>49</v>
      </c>
      <c r="G94" s="32">
        <v>6</v>
      </c>
      <c r="H94" s="32">
        <v>26</v>
      </c>
      <c r="I94" s="32">
        <v>8</v>
      </c>
      <c r="J94" s="32">
        <v>44</v>
      </c>
      <c r="K94" s="32">
        <v>215</v>
      </c>
      <c r="L94" s="22">
        <v>51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31"/>
      <c r="D95" s="29">
        <v>0.16944444444444443</v>
      </c>
      <c r="E95" s="32">
        <v>11.4</v>
      </c>
      <c r="F95" s="22">
        <v>48</v>
      </c>
      <c r="G95" s="31"/>
      <c r="H95" s="31"/>
      <c r="I95" s="31"/>
      <c r="J95" s="32">
        <v>45</v>
      </c>
      <c r="K95" s="32">
        <v>217</v>
      </c>
      <c r="L95" s="22">
        <v>52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32">
        <v>7.8</v>
      </c>
      <c r="D96" s="29">
        <v>0.17152777777777775</v>
      </c>
      <c r="E96" s="32">
        <v>11.5</v>
      </c>
      <c r="F96" s="22">
        <v>47</v>
      </c>
      <c r="G96" s="32">
        <v>7</v>
      </c>
      <c r="H96" s="32">
        <v>27</v>
      </c>
      <c r="I96" s="32">
        <v>9</v>
      </c>
      <c r="J96" s="32">
        <v>46</v>
      </c>
      <c r="K96" s="32">
        <v>220</v>
      </c>
      <c r="L96" s="22">
        <v>53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32">
        <v>7.9</v>
      </c>
      <c r="D97" s="29">
        <v>0.17361111111111113</v>
      </c>
      <c r="E97" s="32">
        <v>11.6</v>
      </c>
      <c r="F97" s="22">
        <v>46</v>
      </c>
      <c r="G97" s="31"/>
      <c r="H97" s="31"/>
      <c r="I97" s="32">
        <v>10</v>
      </c>
      <c r="J97" s="31"/>
      <c r="K97" s="32">
        <v>222</v>
      </c>
      <c r="L97" s="22">
        <v>54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31"/>
      <c r="D98" s="29">
        <v>0.1763888888888889</v>
      </c>
      <c r="E98" s="32">
        <v>11.7</v>
      </c>
      <c r="F98" s="22">
        <v>45</v>
      </c>
      <c r="G98" s="31"/>
      <c r="H98" s="32">
        <v>28</v>
      </c>
      <c r="I98" s="32">
        <v>11</v>
      </c>
      <c r="J98" s="32">
        <v>47</v>
      </c>
      <c r="K98" s="32">
        <v>225</v>
      </c>
      <c r="L98" s="22">
        <v>55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32">
        <v>8</v>
      </c>
      <c r="D99" s="29">
        <v>0.17847222222222223</v>
      </c>
      <c r="E99" s="32">
        <v>11.8</v>
      </c>
      <c r="F99" s="22">
        <v>44</v>
      </c>
      <c r="G99" s="32">
        <v>8</v>
      </c>
      <c r="H99" s="31"/>
      <c r="I99" s="32">
        <v>12</v>
      </c>
      <c r="J99" s="32">
        <v>48</v>
      </c>
      <c r="K99" s="32">
        <v>227</v>
      </c>
      <c r="L99" s="22">
        <v>56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31"/>
      <c r="D100" s="29">
        <v>0.18055555555555555</v>
      </c>
      <c r="E100" s="32">
        <v>11.9</v>
      </c>
      <c r="F100" s="22">
        <v>43</v>
      </c>
      <c r="G100" s="31"/>
      <c r="H100" s="32">
        <v>29</v>
      </c>
      <c r="I100" s="31"/>
      <c r="J100" s="32">
        <v>49</v>
      </c>
      <c r="K100" s="32">
        <v>230</v>
      </c>
      <c r="L100" s="22">
        <v>57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32">
        <v>8.1</v>
      </c>
      <c r="D101" s="29">
        <v>0.1826388888888889</v>
      </c>
      <c r="E101" s="32">
        <v>12</v>
      </c>
      <c r="F101" s="22">
        <v>42</v>
      </c>
      <c r="G101" s="31"/>
      <c r="H101" s="31"/>
      <c r="I101" s="32">
        <v>13</v>
      </c>
      <c r="J101" s="32">
        <v>50</v>
      </c>
      <c r="K101" s="32">
        <v>232</v>
      </c>
      <c r="L101" s="22">
        <v>58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32">
        <v>8.2</v>
      </c>
      <c r="D102" s="29">
        <v>0.18472222222222223</v>
      </c>
      <c r="E102" s="32">
        <v>12.1</v>
      </c>
      <c r="F102" s="22">
        <v>41</v>
      </c>
      <c r="G102" s="32">
        <v>9</v>
      </c>
      <c r="H102" s="32">
        <v>30</v>
      </c>
      <c r="I102" s="32">
        <v>14</v>
      </c>
      <c r="J102" s="32">
        <v>51</v>
      </c>
      <c r="K102" s="32">
        <v>234</v>
      </c>
      <c r="L102" s="22">
        <v>59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31"/>
      <c r="D103" s="29">
        <v>0.18680555555555556</v>
      </c>
      <c r="E103" s="32">
        <v>12.2</v>
      </c>
      <c r="F103" s="22">
        <v>40</v>
      </c>
      <c r="G103" s="31"/>
      <c r="H103" s="31"/>
      <c r="I103" s="32">
        <v>15</v>
      </c>
      <c r="J103" s="32">
        <v>52</v>
      </c>
      <c r="K103" s="32">
        <v>237</v>
      </c>
      <c r="L103" s="22">
        <v>60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32">
        <v>8.3</v>
      </c>
      <c r="D104" s="29">
        <v>0.18958333333333333</v>
      </c>
      <c r="E104" s="32">
        <v>12.3</v>
      </c>
      <c r="F104" s="22">
        <v>39</v>
      </c>
      <c r="G104" s="31"/>
      <c r="H104" s="31"/>
      <c r="I104" s="32">
        <v>16</v>
      </c>
      <c r="J104" s="32">
        <v>53</v>
      </c>
      <c r="K104" s="32">
        <v>239</v>
      </c>
      <c r="L104" s="22">
        <v>61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32">
        <v>8.4</v>
      </c>
      <c r="D105" s="29">
        <v>0.19166666666666665</v>
      </c>
      <c r="E105" s="32">
        <v>12.4</v>
      </c>
      <c r="F105" s="22">
        <v>38</v>
      </c>
      <c r="G105" s="32">
        <v>10</v>
      </c>
      <c r="H105" s="32">
        <v>31</v>
      </c>
      <c r="I105" s="31"/>
      <c r="J105" s="31"/>
      <c r="K105" s="32">
        <v>242</v>
      </c>
      <c r="L105" s="22">
        <v>62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1"/>
      <c r="D106" s="29">
        <v>0.19444444444444445</v>
      </c>
      <c r="E106" s="32">
        <v>12.5</v>
      </c>
      <c r="F106" s="22">
        <v>37</v>
      </c>
      <c r="G106" s="31"/>
      <c r="H106" s="31"/>
      <c r="I106" s="32">
        <v>17</v>
      </c>
      <c r="J106" s="32">
        <v>54</v>
      </c>
      <c r="K106" s="32">
        <v>244</v>
      </c>
      <c r="L106" s="22">
        <v>63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32">
        <v>8.5</v>
      </c>
      <c r="D107" s="29">
        <v>0.19652777777777777</v>
      </c>
      <c r="E107" s="32">
        <v>12.6</v>
      </c>
      <c r="F107" s="22">
        <v>36</v>
      </c>
      <c r="G107" s="31"/>
      <c r="H107" s="32">
        <v>32</v>
      </c>
      <c r="I107" s="32">
        <v>18</v>
      </c>
      <c r="J107" s="32">
        <v>55</v>
      </c>
      <c r="K107" s="32">
        <v>247</v>
      </c>
      <c r="L107" s="22">
        <v>64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32">
        <v>8.6</v>
      </c>
      <c r="D108" s="29">
        <v>0.19930555555555554</v>
      </c>
      <c r="E108" s="32">
        <v>12.7</v>
      </c>
      <c r="F108" s="22">
        <v>35</v>
      </c>
      <c r="G108" s="32">
        <v>11</v>
      </c>
      <c r="H108" s="31"/>
      <c r="I108" s="31"/>
      <c r="J108" s="32">
        <v>56</v>
      </c>
      <c r="K108" s="32">
        <v>249</v>
      </c>
      <c r="L108" s="22">
        <v>65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31"/>
      <c r="D109" s="29">
        <v>0.20138888888888887</v>
      </c>
      <c r="E109" s="32">
        <v>12.8</v>
      </c>
      <c r="F109" s="22">
        <v>34</v>
      </c>
      <c r="G109" s="31"/>
      <c r="H109" s="32">
        <v>33</v>
      </c>
      <c r="I109" s="32">
        <v>19</v>
      </c>
      <c r="J109" s="32">
        <v>57</v>
      </c>
      <c r="K109" s="32">
        <v>252</v>
      </c>
      <c r="L109" s="22">
        <v>66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32">
        <v>8.7</v>
      </c>
      <c r="D110" s="29">
        <v>0.2041666666666667</v>
      </c>
      <c r="E110" s="32">
        <v>12.9</v>
      </c>
      <c r="F110" s="22">
        <v>33</v>
      </c>
      <c r="G110" s="31"/>
      <c r="H110" s="31"/>
      <c r="I110" s="32">
        <v>20</v>
      </c>
      <c r="J110" s="32">
        <v>58</v>
      </c>
      <c r="K110" s="32">
        <v>254</v>
      </c>
      <c r="L110" s="22">
        <v>67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32">
        <v>8.8</v>
      </c>
      <c r="D111" s="29">
        <v>0.20625</v>
      </c>
      <c r="E111" s="32">
        <v>13</v>
      </c>
      <c r="F111" s="22">
        <v>32</v>
      </c>
      <c r="G111" s="32">
        <v>12</v>
      </c>
      <c r="H111" s="32">
        <v>34</v>
      </c>
      <c r="I111" s="31"/>
      <c r="J111" s="32">
        <v>59</v>
      </c>
      <c r="K111" s="32">
        <v>256</v>
      </c>
      <c r="L111" s="22">
        <v>68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2">
        <v>8.9</v>
      </c>
      <c r="D112" s="29">
        <v>0.20902777777777778</v>
      </c>
      <c r="E112" s="32">
        <v>13.1</v>
      </c>
      <c r="F112" s="22">
        <v>31</v>
      </c>
      <c r="G112" s="31"/>
      <c r="H112" s="31"/>
      <c r="I112" s="32">
        <v>21</v>
      </c>
      <c r="J112" s="32">
        <v>60</v>
      </c>
      <c r="K112" s="32">
        <v>259</v>
      </c>
      <c r="L112" s="22">
        <v>69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32">
        <v>9</v>
      </c>
      <c r="D113" s="29">
        <v>0.21180555555555555</v>
      </c>
      <c r="E113" s="32">
        <v>13.2</v>
      </c>
      <c r="F113" s="22">
        <v>30</v>
      </c>
      <c r="G113" s="31"/>
      <c r="H113" s="32">
        <v>35</v>
      </c>
      <c r="I113" s="32">
        <v>22</v>
      </c>
      <c r="J113" s="31"/>
      <c r="K113" s="32">
        <v>261</v>
      </c>
      <c r="L113" s="22">
        <v>70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2">
        <v>9.1</v>
      </c>
      <c r="D114" s="29">
        <v>0.2138888888888889</v>
      </c>
      <c r="E114" s="32">
        <v>13.3</v>
      </c>
      <c r="F114" s="22">
        <v>29</v>
      </c>
      <c r="G114" s="32">
        <v>13</v>
      </c>
      <c r="H114" s="31"/>
      <c r="I114" s="31"/>
      <c r="J114" s="32">
        <v>61</v>
      </c>
      <c r="K114" s="32">
        <v>264</v>
      </c>
      <c r="L114" s="22">
        <v>71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32">
        <v>9.2</v>
      </c>
      <c r="D115" s="29">
        <v>0.21597222222222223</v>
      </c>
      <c r="E115" s="32">
        <v>13.4</v>
      </c>
      <c r="F115" s="22">
        <v>28</v>
      </c>
      <c r="G115" s="31"/>
      <c r="H115" s="31"/>
      <c r="I115" s="32">
        <v>23</v>
      </c>
      <c r="J115" s="32">
        <v>62</v>
      </c>
      <c r="K115" s="32">
        <v>266</v>
      </c>
      <c r="L115" s="22">
        <v>72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2">
        <v>9.3</v>
      </c>
      <c r="D116" s="29">
        <v>0.21736111111111112</v>
      </c>
      <c r="E116" s="32">
        <v>13.5</v>
      </c>
      <c r="F116" s="22">
        <v>27</v>
      </c>
      <c r="G116" s="31"/>
      <c r="H116" s="32">
        <v>36</v>
      </c>
      <c r="I116" s="32">
        <v>24</v>
      </c>
      <c r="J116" s="32">
        <v>63</v>
      </c>
      <c r="K116" s="32">
        <v>269</v>
      </c>
      <c r="L116" s="22">
        <v>73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32">
        <v>9.4</v>
      </c>
      <c r="D117" s="29">
        <v>0.21944444444444444</v>
      </c>
      <c r="E117" s="32">
        <v>13.6</v>
      </c>
      <c r="F117" s="22">
        <v>26</v>
      </c>
      <c r="G117" s="32">
        <v>14</v>
      </c>
      <c r="H117" s="31"/>
      <c r="I117" s="32">
        <v>25</v>
      </c>
      <c r="J117" s="32">
        <v>64</v>
      </c>
      <c r="K117" s="32">
        <v>271</v>
      </c>
      <c r="L117" s="22">
        <v>74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2">
        <v>9.5</v>
      </c>
      <c r="D118" s="29">
        <v>0.22083333333333333</v>
      </c>
      <c r="E118" s="32">
        <v>13.7</v>
      </c>
      <c r="F118" s="22">
        <v>25</v>
      </c>
      <c r="G118" s="31"/>
      <c r="H118" s="32">
        <v>37</v>
      </c>
      <c r="I118" s="31"/>
      <c r="J118" s="32">
        <v>65</v>
      </c>
      <c r="K118" s="32">
        <v>274</v>
      </c>
      <c r="L118" s="22">
        <v>75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32">
        <v>9.6</v>
      </c>
      <c r="D119" s="29">
        <v>0.2222222222222222</v>
      </c>
      <c r="E119" s="32">
        <v>13.8</v>
      </c>
      <c r="F119" s="22">
        <v>24</v>
      </c>
      <c r="G119" s="31"/>
      <c r="H119" s="31"/>
      <c r="I119" s="32">
        <v>26</v>
      </c>
      <c r="J119" s="32">
        <v>66</v>
      </c>
      <c r="K119" s="32">
        <v>276</v>
      </c>
      <c r="L119" s="22">
        <v>76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2">
        <v>9.7</v>
      </c>
      <c r="D120" s="29">
        <v>0.2236111111111111</v>
      </c>
      <c r="E120" s="32">
        <v>13.9</v>
      </c>
      <c r="F120" s="22">
        <v>23</v>
      </c>
      <c r="G120" s="32">
        <v>15</v>
      </c>
      <c r="H120" s="32">
        <v>38</v>
      </c>
      <c r="I120" s="32">
        <v>27</v>
      </c>
      <c r="J120" s="32">
        <v>67</v>
      </c>
      <c r="K120" s="32">
        <v>278</v>
      </c>
      <c r="L120" s="22">
        <v>77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31"/>
      <c r="D121" s="29">
        <v>0.225</v>
      </c>
      <c r="E121" s="32">
        <v>14</v>
      </c>
      <c r="F121" s="22">
        <v>22</v>
      </c>
      <c r="G121" s="31"/>
      <c r="H121" s="31"/>
      <c r="I121" s="32">
        <v>28</v>
      </c>
      <c r="J121" s="32">
        <v>68</v>
      </c>
      <c r="K121" s="32">
        <v>280</v>
      </c>
      <c r="L121" s="22">
        <v>78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2">
        <v>9.8</v>
      </c>
      <c r="D122" s="29">
        <v>0.2263888888888889</v>
      </c>
      <c r="E122" s="32">
        <v>14.1</v>
      </c>
      <c r="F122" s="22">
        <v>21</v>
      </c>
      <c r="G122" s="31"/>
      <c r="H122" s="32">
        <v>39</v>
      </c>
      <c r="I122" s="31"/>
      <c r="J122" s="32">
        <v>69</v>
      </c>
      <c r="K122" s="31"/>
      <c r="L122" s="22">
        <v>79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31"/>
      <c r="D123" s="29">
        <v>0.22777777777777777</v>
      </c>
      <c r="E123" s="32">
        <v>14.2</v>
      </c>
      <c r="F123" s="22">
        <v>20</v>
      </c>
      <c r="G123" s="32">
        <v>16</v>
      </c>
      <c r="H123" s="31"/>
      <c r="I123" s="32">
        <v>29</v>
      </c>
      <c r="J123" s="31"/>
      <c r="K123" s="32">
        <v>283</v>
      </c>
      <c r="L123" s="22">
        <v>80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2">
        <v>9.9</v>
      </c>
      <c r="D124" s="29">
        <v>0.22916666666666666</v>
      </c>
      <c r="E124" s="32">
        <v>14.3</v>
      </c>
      <c r="F124" s="22">
        <v>19</v>
      </c>
      <c r="G124" s="31"/>
      <c r="H124" s="32">
        <v>40</v>
      </c>
      <c r="I124" s="31"/>
      <c r="J124" s="32">
        <v>70</v>
      </c>
      <c r="K124" s="31"/>
      <c r="L124" s="22">
        <v>81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31"/>
      <c r="D125" s="29">
        <v>0.23055555555555554</v>
      </c>
      <c r="E125" s="32">
        <v>14.4</v>
      </c>
      <c r="F125" s="22">
        <v>18</v>
      </c>
      <c r="G125" s="31"/>
      <c r="H125" s="31"/>
      <c r="I125" s="32">
        <v>30</v>
      </c>
      <c r="J125" s="31"/>
      <c r="K125" s="32">
        <v>286</v>
      </c>
      <c r="L125" s="22">
        <v>82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1"/>
      <c r="D126" s="29">
        <v>0.23194444444444443</v>
      </c>
      <c r="E126" s="32">
        <v>14.5</v>
      </c>
      <c r="F126" s="22">
        <v>17</v>
      </c>
      <c r="G126" s="32">
        <v>17</v>
      </c>
      <c r="H126" s="31"/>
      <c r="I126" s="31"/>
      <c r="J126" s="32">
        <v>71</v>
      </c>
      <c r="K126" s="31"/>
      <c r="L126" s="22">
        <v>83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32">
        <v>10</v>
      </c>
      <c r="D127" s="29">
        <v>0.2333333333333333</v>
      </c>
      <c r="E127" s="32">
        <v>14.6</v>
      </c>
      <c r="F127" s="22">
        <v>16</v>
      </c>
      <c r="G127" s="31"/>
      <c r="H127" s="32">
        <v>41</v>
      </c>
      <c r="I127" s="31"/>
      <c r="J127" s="31"/>
      <c r="K127" s="32">
        <v>289</v>
      </c>
      <c r="L127" s="22">
        <v>84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1"/>
      <c r="D128" s="29">
        <v>0.2347222222222222</v>
      </c>
      <c r="E128" s="32">
        <v>14.7</v>
      </c>
      <c r="F128" s="22">
        <v>15</v>
      </c>
      <c r="G128" s="31"/>
      <c r="H128" s="31"/>
      <c r="I128" s="32">
        <v>31</v>
      </c>
      <c r="J128" s="31"/>
      <c r="K128" s="31"/>
      <c r="L128" s="22">
        <v>85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1"/>
      <c r="D129" s="29">
        <v>0.23611111111111113</v>
      </c>
      <c r="E129" s="32">
        <v>14.8</v>
      </c>
      <c r="F129" s="22">
        <v>14</v>
      </c>
      <c r="G129" s="32">
        <v>18</v>
      </c>
      <c r="H129" s="31"/>
      <c r="I129" s="31"/>
      <c r="J129" s="32">
        <v>72</v>
      </c>
      <c r="K129" s="32">
        <v>292</v>
      </c>
      <c r="L129" s="22">
        <v>86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2">
        <v>10.1</v>
      </c>
      <c r="D130" s="29">
        <v>0.2375</v>
      </c>
      <c r="E130" s="32">
        <v>14.9</v>
      </c>
      <c r="F130" s="22">
        <v>13</v>
      </c>
      <c r="G130" s="31"/>
      <c r="H130" s="32">
        <v>42</v>
      </c>
      <c r="I130" s="31"/>
      <c r="J130" s="31"/>
      <c r="K130" s="31"/>
      <c r="L130" s="22">
        <v>87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1"/>
      <c r="D131" s="29">
        <v>0.2388888888888889</v>
      </c>
      <c r="E131" s="32">
        <v>15</v>
      </c>
      <c r="F131" s="22">
        <v>12</v>
      </c>
      <c r="G131" s="31"/>
      <c r="H131" s="31"/>
      <c r="I131" s="31"/>
      <c r="J131" s="31"/>
      <c r="K131" s="32">
        <v>295</v>
      </c>
      <c r="L131" s="22">
        <v>88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1"/>
      <c r="D132" s="29">
        <v>0.24027777777777778</v>
      </c>
      <c r="E132" s="32">
        <v>15.1</v>
      </c>
      <c r="F132" s="22">
        <v>11</v>
      </c>
      <c r="G132" s="32">
        <v>19</v>
      </c>
      <c r="H132" s="31"/>
      <c r="I132" s="32">
        <v>32</v>
      </c>
      <c r="J132" s="32">
        <v>73</v>
      </c>
      <c r="K132" s="32">
        <v>296</v>
      </c>
      <c r="L132" s="22">
        <v>89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2">
        <v>10.2</v>
      </c>
      <c r="D133" s="29">
        <v>0.24166666666666667</v>
      </c>
      <c r="E133" s="32">
        <v>15.2</v>
      </c>
      <c r="F133" s="22">
        <v>10</v>
      </c>
      <c r="G133" s="31"/>
      <c r="H133" s="32">
        <v>43</v>
      </c>
      <c r="I133" s="31"/>
      <c r="J133" s="31"/>
      <c r="K133" s="32">
        <v>297</v>
      </c>
      <c r="L133" s="22">
        <v>90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1"/>
      <c r="D134" s="31"/>
      <c r="E134" s="32">
        <v>15.3</v>
      </c>
      <c r="F134" s="22">
        <v>9</v>
      </c>
      <c r="G134" s="31"/>
      <c r="H134" s="31"/>
      <c r="I134" s="31"/>
      <c r="J134" s="31"/>
      <c r="K134" s="32">
        <v>298</v>
      </c>
      <c r="L134" s="22">
        <v>91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1"/>
      <c r="D135" s="29">
        <v>0.24375</v>
      </c>
      <c r="E135" s="32">
        <v>15.4</v>
      </c>
      <c r="F135" s="22">
        <v>8</v>
      </c>
      <c r="G135" s="32">
        <v>20</v>
      </c>
      <c r="H135" s="31"/>
      <c r="I135" s="31"/>
      <c r="J135" s="31"/>
      <c r="K135" s="32">
        <v>299</v>
      </c>
      <c r="L135" s="22">
        <v>92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2">
        <v>10.3</v>
      </c>
      <c r="D136" s="31"/>
      <c r="E136" s="32">
        <v>15.5</v>
      </c>
      <c r="F136" s="22">
        <v>7</v>
      </c>
      <c r="G136" s="31"/>
      <c r="H136" s="31"/>
      <c r="I136" s="31"/>
      <c r="J136" s="32">
        <v>74</v>
      </c>
      <c r="K136" s="32">
        <v>300</v>
      </c>
      <c r="L136" s="22">
        <v>93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31"/>
      <c r="D137" s="29">
        <v>0.24583333333333335</v>
      </c>
      <c r="E137" s="32">
        <v>15.6</v>
      </c>
      <c r="F137" s="22">
        <v>6</v>
      </c>
      <c r="G137" s="31"/>
      <c r="H137" s="32">
        <v>44</v>
      </c>
      <c r="I137" s="32">
        <v>33</v>
      </c>
      <c r="J137" s="31"/>
      <c r="K137" s="32">
        <v>301</v>
      </c>
      <c r="L137" s="22">
        <v>94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1"/>
      <c r="D138" s="31"/>
      <c r="E138" s="32">
        <v>15.7</v>
      </c>
      <c r="F138" s="22">
        <v>5</v>
      </c>
      <c r="G138" s="32">
        <v>21</v>
      </c>
      <c r="H138" s="31"/>
      <c r="I138" s="31"/>
      <c r="J138" s="31"/>
      <c r="K138" s="31"/>
      <c r="L138" s="22">
        <v>95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2">
        <v>10.4</v>
      </c>
      <c r="D139" s="29">
        <v>0.24791666666666667</v>
      </c>
      <c r="E139" s="32">
        <v>15.8</v>
      </c>
      <c r="F139" s="22">
        <v>4</v>
      </c>
      <c r="G139" s="31"/>
      <c r="H139" s="31"/>
      <c r="I139" s="31"/>
      <c r="J139" s="31"/>
      <c r="K139" s="32">
        <v>302</v>
      </c>
      <c r="L139" s="22">
        <v>96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31"/>
      <c r="D140" s="31"/>
      <c r="E140" s="32">
        <v>15.9</v>
      </c>
      <c r="F140" s="22">
        <v>3</v>
      </c>
      <c r="G140" s="31"/>
      <c r="H140" s="31"/>
      <c r="I140" s="31"/>
      <c r="J140" s="31"/>
      <c r="K140" s="31"/>
      <c r="L140" s="22">
        <v>97</v>
      </c>
      <c r="M140" s="14"/>
      <c r="N140" s="21"/>
      <c r="Q140" s="14"/>
      <c r="R140" s="14"/>
      <c r="S140" s="14"/>
      <c r="T140" s="14"/>
    </row>
    <row r="141" spans="1:20" s="26" customFormat="1" ht="12.75" customHeight="1" hidden="1">
      <c r="A141" s="14"/>
      <c r="B141" s="14"/>
      <c r="C141" s="31"/>
      <c r="D141" s="31"/>
      <c r="E141" s="31"/>
      <c r="F141" s="22">
        <v>2</v>
      </c>
      <c r="G141" s="32">
        <v>22</v>
      </c>
      <c r="H141" s="31"/>
      <c r="I141" s="31"/>
      <c r="J141" s="32">
        <v>75</v>
      </c>
      <c r="K141" s="32">
        <v>303</v>
      </c>
      <c r="L141" s="22">
        <v>98</v>
      </c>
      <c r="M141" s="14"/>
      <c r="N141" s="21"/>
      <c r="Q141" s="14"/>
      <c r="R141" s="14"/>
      <c r="S141" s="14"/>
      <c r="T141" s="14"/>
    </row>
    <row r="142" spans="1:20" s="26" customFormat="1" ht="12.75" customHeight="1" hidden="1">
      <c r="A142" s="14"/>
      <c r="B142" s="14"/>
      <c r="C142" s="32">
        <v>10.5</v>
      </c>
      <c r="D142" s="31"/>
      <c r="E142" s="32">
        <v>16</v>
      </c>
      <c r="F142" s="22">
        <v>1</v>
      </c>
      <c r="G142" s="31"/>
      <c r="H142" s="32">
        <v>45</v>
      </c>
      <c r="I142" s="31"/>
      <c r="J142" s="31"/>
      <c r="K142" s="31"/>
      <c r="L142" s="22">
        <v>99</v>
      </c>
      <c r="M142" s="14"/>
      <c r="N142" s="21"/>
      <c r="Q142" s="14"/>
      <c r="R142" s="14"/>
      <c r="S142" s="14"/>
      <c r="T142" s="14"/>
    </row>
    <row r="143" spans="1:20" s="26" customFormat="1" ht="12.75" customHeight="1" hidden="1">
      <c r="A143" s="14"/>
      <c r="B143" s="14"/>
      <c r="C143" s="20">
        <v>10.6</v>
      </c>
      <c r="D143" s="33">
        <v>0.24861111111111112</v>
      </c>
      <c r="E143" s="20">
        <v>16.1</v>
      </c>
      <c r="F143" s="22">
        <v>0</v>
      </c>
      <c r="G143" s="31"/>
      <c r="H143" s="31"/>
      <c r="I143" s="32">
        <v>34</v>
      </c>
      <c r="J143" s="31"/>
      <c r="K143" s="32">
        <v>304</v>
      </c>
      <c r="L143" s="22">
        <v>100</v>
      </c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s="26" customFormat="1" ht="12.75" hidden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21"/>
      <c r="Q149" s="14"/>
      <c r="R149" s="14"/>
      <c r="S149" s="14"/>
      <c r="T149" s="14"/>
    </row>
    <row r="150" spans="1:20" s="26" customFormat="1" ht="12.75" hidden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21"/>
      <c r="Q150" s="14"/>
      <c r="R150" s="14"/>
      <c r="S150" s="14"/>
      <c r="T150" s="14"/>
    </row>
    <row r="151" spans="1:20" s="26" customFormat="1" ht="12.75" hidden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21"/>
      <c r="Q151" s="14"/>
      <c r="R151" s="14"/>
      <c r="S151" s="14"/>
      <c r="T151" s="14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1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1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1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14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14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14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4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4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4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4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34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34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5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spans="1:20" ht="12.75" customHeight="1" hidden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35"/>
      <c r="P277" s="22"/>
      <c r="Q277" s="23"/>
      <c r="R277" s="23"/>
      <c r="S277" s="23"/>
      <c r="T277" s="23"/>
    </row>
    <row r="278" spans="1:20" ht="12.75" customHeight="1" hidden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34"/>
      <c r="P278" s="22"/>
      <c r="Q278" s="23"/>
      <c r="R278" s="23"/>
      <c r="S278" s="23"/>
      <c r="T278" s="23"/>
    </row>
    <row r="279" spans="1:20" ht="12.75" customHeight="1" hidden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35"/>
      <c r="P279" s="22"/>
      <c r="Q279" s="23"/>
      <c r="R279" s="23"/>
      <c r="S279" s="23"/>
      <c r="T279" s="23"/>
    </row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AND(ROW(),2,COUNTA('16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customHeight="1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38</v>
      </c>
      <c r="B3" s="55"/>
      <c r="C3" s="55"/>
      <c r="D3" s="55"/>
      <c r="E3" s="55" t="s">
        <v>36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 customHeight="1">
      <c r="A6" s="6">
        <f>IF(B6="","",1)</f>
      </c>
      <c r="B6" s="7"/>
      <c r="C6" s="8"/>
      <c r="D6" s="9">
        <f>IF(C6="","",VLOOKUP(C6,Autor!X$5:Y180,2))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 customHeight="1">
      <c r="A7" s="6">
        <f>IF(B7="","",2)</f>
      </c>
      <c r="B7" s="7"/>
      <c r="C7" s="8"/>
      <c r="D7" s="9">
        <f>IF(C7="","",VLOOKUP(C7,Autor!X$5:Y181,2))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 customHeight="1">
      <c r="A8" s="6">
        <f>IF(B8="","",3)</f>
      </c>
      <c r="B8" s="7"/>
      <c r="C8" s="8"/>
      <c r="D8" s="9">
        <f>IF(C8="","",VLOOKUP(C8,Autor!X$5:Y182,2))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 customHeight="1">
      <c r="A9" s="6">
        <f>IF(B9="","",4)</f>
      </c>
      <c r="B9" s="7"/>
      <c r="C9" s="8"/>
      <c r="D9" s="9">
        <f>IF(C9="","",VLOOKUP(C9,Autor!X$5:Y183,2))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 customHeight="1">
      <c r="A10" s="6">
        <f>IF(B10="","",5)</f>
      </c>
      <c r="B10" s="7"/>
      <c r="C10" s="8"/>
      <c r="D10" s="9">
        <f>IF(C10="","",VLOOKUP(C10,Autor!X$5:Y184,2))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 customHeight="1">
      <c r="A11" s="6">
        <f>IF(B11="","",6)</f>
      </c>
      <c r="B11" s="7"/>
      <c r="C11" s="8"/>
      <c r="D11" s="9">
        <f>IF(C11="","",VLOOKUP(C11,Autor!X$5:Y185,2))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 customHeight="1">
      <c r="A12" s="6">
        <f>IF(B12="","",7)</f>
      </c>
      <c r="B12" s="7"/>
      <c r="C12" s="8"/>
      <c r="D12" s="9">
        <f>IF(C12="","",VLOOKUP(C12,Autor!X$5:Y186,2))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 customHeight="1">
      <c r="A13" s="6">
        <f>IF(B13="","",8)</f>
      </c>
      <c r="B13" s="7"/>
      <c r="C13" s="8"/>
      <c r="D13" s="9">
        <f>IF(C13="","",VLOOKUP(C13,Autor!X$5:Y187,2))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 customHeight="1">
      <c r="A14" s="6">
        <f>IF(B14="","",9)</f>
      </c>
      <c r="B14" s="7"/>
      <c r="C14" s="8"/>
      <c r="D14" s="9">
        <f>IF(C14="","",VLOOKUP(C14,Autor!X$5:Y188,2))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 customHeight="1">
      <c r="A15" s="6">
        <f>IF(B15="","",10)</f>
      </c>
      <c r="B15" s="7"/>
      <c r="C15" s="8"/>
      <c r="D15" s="9">
        <f>IF(C15="","",VLOOKUP(C15,Autor!X$5:Y189,2))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 customHeight="1">
      <c r="A16" s="6">
        <f>IF(B16="","",11)</f>
      </c>
      <c r="B16" s="7"/>
      <c r="C16" s="8"/>
      <c r="D16" s="9">
        <f>IF(C16="","",VLOOKUP(C16,Autor!X$5:Y190,2))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 customHeight="1">
      <c r="A17" s="6">
        <f>IF(B17="","",12)</f>
      </c>
      <c r="B17" s="7"/>
      <c r="C17" s="8"/>
      <c r="D17" s="9">
        <f>IF(C17="","",VLOOKUP(C17,Autor!X$5:Y191,2))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 customHeight="1">
      <c r="A18" s="6">
        <f>IF(B18="","",13)</f>
      </c>
      <c r="B18" s="7"/>
      <c r="C18" s="8"/>
      <c r="D18" s="9">
        <f>IF(C18="","",VLOOKUP(C18,Autor!X$5:Y192,2))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 customHeight="1">
      <c r="A19" s="6">
        <f>IF(B19="","",14)</f>
      </c>
      <c r="B19" s="7"/>
      <c r="C19" s="8"/>
      <c r="D19" s="9">
        <f>IF(C19="","",VLOOKUP(C19,Autor!X$5:Y193,2))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 customHeight="1">
      <c r="A20" s="6">
        <f>IF(B20="","",15)</f>
      </c>
      <c r="B20" s="7"/>
      <c r="C20" s="8"/>
      <c r="D20" s="9">
        <f>IF(C20="","",VLOOKUP(C20,Autor!X$5:Y194,2))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 customHeight="1">
      <c r="A21" s="6">
        <f>IF(B21="","",16)</f>
      </c>
      <c r="B21" s="7"/>
      <c r="C21" s="8"/>
      <c r="D21" s="9">
        <f>IF(C21="","",VLOOKUP(C21,Autor!X$5:Y195,2))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 customHeight="1">
      <c r="A22" s="6">
        <f>IF(B22="","",17)</f>
      </c>
      <c r="B22" s="7"/>
      <c r="C22" s="8"/>
      <c r="D22" s="9">
        <f>IF(C22="","",VLOOKUP(C22,Autor!X$5:Y196,2))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 customHeight="1">
      <c r="A23" s="6">
        <f>IF(B23="","",18)</f>
      </c>
      <c r="B23" s="7"/>
      <c r="C23" s="8"/>
      <c r="D23" s="9">
        <f>IF(C23="","",VLOOKUP(C23,Autor!X$5:Y197,2))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 customHeight="1">
      <c r="A24" s="6">
        <f>IF(B24="","",19)</f>
      </c>
      <c r="B24" s="7"/>
      <c r="C24" s="8"/>
      <c r="D24" s="9">
        <f>IF(C24="","",VLOOKUP(C24,Autor!X$5:Y198,2))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 customHeight="1">
      <c r="A25" s="6">
        <f>IF(B25="","",20)</f>
      </c>
      <c r="B25" s="7"/>
      <c r="C25" s="8"/>
      <c r="D25" s="9">
        <f>IF(C25="","",VLOOKUP(C25,Autor!X$5:Y199,2))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 customHeight="1">
      <c r="A26" s="6">
        <f>IF(B26="","",21)</f>
      </c>
      <c r="B26" s="7"/>
      <c r="C26" s="8"/>
      <c r="D26" s="9">
        <f>IF(C26="","",VLOOKUP(C26,Autor!X$5:Y200,2))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 customHeight="1">
      <c r="A27" s="6">
        <f>IF(B27="","",22)</f>
      </c>
      <c r="B27" s="7"/>
      <c r="C27" s="8"/>
      <c r="D27" s="9">
        <f>IF(C27="","",VLOOKUP(C27,Autor!X$5:Y201,2))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 customHeight="1">
      <c r="A28" s="6">
        <f>IF(B28="","",23)</f>
      </c>
      <c r="B28" s="7"/>
      <c r="C28" s="8"/>
      <c r="D28" s="9">
        <f>IF(C28="","",VLOOKUP(C28,Autor!X$5:Y202,2))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 customHeight="1">
      <c r="A29" s="6">
        <f>IF(B29="","",24)</f>
      </c>
      <c r="B29" s="7"/>
      <c r="C29" s="8"/>
      <c r="D29" s="9">
        <f>IF(C29="","",VLOOKUP(C29,Autor!X$5:Y203,2))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 customHeight="1">
      <c r="A30" s="6">
        <f>IF(B30="","",25)</f>
      </c>
      <c r="B30" s="7"/>
      <c r="C30" s="8"/>
      <c r="D30" s="9">
        <f>IF(C30="","",VLOOKUP(C30,Autor!X$5:Y204,2))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 customHeight="1">
      <c r="A31" s="6">
        <f>IF(B31="","",26)</f>
      </c>
      <c r="B31" s="25"/>
      <c r="C31" s="8"/>
      <c r="D31" s="9">
        <f>IF(C31="","",VLOOKUP(C31,Autor!X$5:Y205,2))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4" spans="1:20" ht="12.75" customHeight="1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12.75" customHeight="1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Q38" s="14"/>
      <c r="R38" s="22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Q39" s="14"/>
      <c r="R39" s="22"/>
      <c r="S39" s="14"/>
      <c r="T39" s="14"/>
    </row>
    <row r="40" spans="1:20" s="26" customFormat="1" ht="12.75" customHeight="1" hidden="1">
      <c r="A40" s="14"/>
      <c r="B40" s="14"/>
      <c r="C40" s="30"/>
      <c r="D40" s="29"/>
      <c r="E40" s="30"/>
      <c r="F40" s="22">
        <v>100</v>
      </c>
      <c r="G40" s="31"/>
      <c r="H40" s="31"/>
      <c r="I40" s="32"/>
      <c r="J40" s="32"/>
      <c r="K40" s="31"/>
      <c r="L40" s="22">
        <v>0</v>
      </c>
      <c r="M40" s="14"/>
      <c r="Q40" s="14"/>
      <c r="R40" s="22"/>
      <c r="S40" s="14"/>
      <c r="T40" s="14"/>
    </row>
    <row r="41" spans="1:20" s="26" customFormat="1" ht="12.75" customHeight="1" hidden="1">
      <c r="A41" s="14"/>
      <c r="B41" s="14"/>
      <c r="C41" s="28">
        <v>0.1</v>
      </c>
      <c r="D41" s="31"/>
      <c r="E41" s="28">
        <v>0.1</v>
      </c>
      <c r="F41" s="22">
        <v>99</v>
      </c>
      <c r="G41" s="30"/>
      <c r="H41" s="28">
        <v>6</v>
      </c>
      <c r="I41" s="30"/>
      <c r="J41" s="30"/>
      <c r="K41" s="30"/>
      <c r="L41" s="22">
        <v>1</v>
      </c>
      <c r="M41" s="14"/>
      <c r="Q41" s="14"/>
      <c r="R41" s="22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30"/>
      <c r="F42" s="22">
        <v>98</v>
      </c>
      <c r="G42" s="30"/>
      <c r="H42" s="30"/>
      <c r="I42" s="28">
        <v>-24</v>
      </c>
      <c r="J42" s="28">
        <v>15</v>
      </c>
      <c r="K42" s="28">
        <v>132</v>
      </c>
      <c r="L42" s="22">
        <v>2</v>
      </c>
      <c r="M42" s="14"/>
      <c r="Q42" s="14"/>
      <c r="R42" s="22"/>
      <c r="S42" s="14"/>
      <c r="T42" s="14"/>
    </row>
    <row r="43" spans="1:20" s="26" customFormat="1" ht="12.75" customHeight="1" hidden="1">
      <c r="A43" s="14"/>
      <c r="B43" s="14"/>
      <c r="C43" s="30"/>
      <c r="D43" s="31"/>
      <c r="E43" s="28">
        <v>7.1</v>
      </c>
      <c r="F43" s="22">
        <v>97</v>
      </c>
      <c r="G43" s="30"/>
      <c r="H43" s="30"/>
      <c r="I43" s="30"/>
      <c r="J43" s="30"/>
      <c r="K43" s="30"/>
      <c r="L43" s="22">
        <v>3</v>
      </c>
      <c r="M43" s="14"/>
      <c r="Q43" s="14"/>
      <c r="R43" s="22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30"/>
      <c r="F44" s="22">
        <v>96</v>
      </c>
      <c r="G44" s="30"/>
      <c r="H44" s="30"/>
      <c r="I44" s="28">
        <v>-23</v>
      </c>
      <c r="J44" s="30"/>
      <c r="K44" s="28">
        <v>133</v>
      </c>
      <c r="L44" s="22">
        <v>4</v>
      </c>
      <c r="M44" s="14"/>
      <c r="Q44" s="14"/>
      <c r="R44" s="22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28">
        <v>7.2</v>
      </c>
      <c r="F45" s="22">
        <v>95</v>
      </c>
      <c r="G45" s="30"/>
      <c r="H45" s="28">
        <v>7</v>
      </c>
      <c r="I45" s="30"/>
      <c r="J45" s="30"/>
      <c r="K45" s="30"/>
      <c r="L45" s="22">
        <v>5</v>
      </c>
      <c r="M45" s="14"/>
      <c r="Q45" s="14"/>
      <c r="R45" s="22"/>
      <c r="S45" s="14"/>
      <c r="T45" s="14"/>
    </row>
    <row r="46" spans="1:20" s="26" customFormat="1" ht="12.75" customHeight="1" hidden="1">
      <c r="A46" s="14"/>
      <c r="B46" s="14"/>
      <c r="C46" s="30"/>
      <c r="D46" s="29"/>
      <c r="E46" s="30"/>
      <c r="F46" s="22">
        <v>94</v>
      </c>
      <c r="G46" s="30"/>
      <c r="H46" s="30"/>
      <c r="I46" s="28">
        <v>-22</v>
      </c>
      <c r="J46" s="30"/>
      <c r="K46" s="28">
        <v>134</v>
      </c>
      <c r="L46" s="22">
        <v>6</v>
      </c>
      <c r="M46" s="14"/>
      <c r="Q46" s="14"/>
      <c r="R46" s="22"/>
      <c r="S46" s="14"/>
      <c r="T46" s="14"/>
    </row>
    <row r="47" spans="1:20" s="26" customFormat="1" ht="12.75" customHeight="1" hidden="1">
      <c r="A47" s="14"/>
      <c r="B47" s="14"/>
      <c r="C47" s="28">
        <v>5.4</v>
      </c>
      <c r="D47" s="31"/>
      <c r="E47" s="28">
        <v>7.3</v>
      </c>
      <c r="F47" s="22">
        <v>93</v>
      </c>
      <c r="G47" s="30"/>
      <c r="H47" s="30"/>
      <c r="I47" s="30"/>
      <c r="J47" s="30"/>
      <c r="K47" s="28">
        <v>135</v>
      </c>
      <c r="L47" s="22">
        <v>7</v>
      </c>
      <c r="M47" s="14"/>
      <c r="Q47" s="14"/>
      <c r="R47" s="22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30"/>
      <c r="F48" s="22">
        <v>92</v>
      </c>
      <c r="G48" s="30"/>
      <c r="H48" s="30"/>
      <c r="I48" s="28">
        <v>-21</v>
      </c>
      <c r="J48" s="28">
        <v>16</v>
      </c>
      <c r="K48" s="28">
        <v>136</v>
      </c>
      <c r="L48" s="22">
        <v>8</v>
      </c>
      <c r="M48" s="14"/>
      <c r="Q48" s="14"/>
      <c r="R48" s="22"/>
      <c r="S48" s="14"/>
      <c r="T48" s="14"/>
    </row>
    <row r="49" spans="1:20" s="26" customFormat="1" ht="12.75" customHeight="1" hidden="1">
      <c r="A49" s="14"/>
      <c r="B49" s="14"/>
      <c r="C49" s="30"/>
      <c r="D49" s="31"/>
      <c r="E49" s="28">
        <v>7.4</v>
      </c>
      <c r="F49" s="22">
        <v>91</v>
      </c>
      <c r="G49" s="30"/>
      <c r="H49" s="28">
        <v>8</v>
      </c>
      <c r="I49" s="30"/>
      <c r="J49" s="30"/>
      <c r="K49" s="28">
        <v>137</v>
      </c>
      <c r="L49" s="22">
        <v>9</v>
      </c>
      <c r="M49" s="14"/>
      <c r="Q49" s="14"/>
      <c r="R49" s="22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30"/>
      <c r="F50" s="22">
        <v>90</v>
      </c>
      <c r="G50" s="30"/>
      <c r="H50" s="30"/>
      <c r="I50" s="28">
        <v>-20</v>
      </c>
      <c r="J50" s="30"/>
      <c r="K50" s="28">
        <v>138</v>
      </c>
      <c r="L50" s="22">
        <v>10</v>
      </c>
      <c r="M50" s="14"/>
      <c r="Q50" s="14"/>
      <c r="R50" s="22"/>
      <c r="S50" s="14"/>
      <c r="T50" s="14"/>
    </row>
    <row r="51" spans="1:20" s="26" customFormat="1" ht="12.75" customHeight="1" hidden="1">
      <c r="A51" s="14"/>
      <c r="B51" s="14"/>
      <c r="C51" s="30"/>
      <c r="D51" s="31"/>
      <c r="E51" s="28">
        <v>7.5</v>
      </c>
      <c r="F51" s="22">
        <v>89</v>
      </c>
      <c r="G51" s="30"/>
      <c r="H51" s="30"/>
      <c r="I51" s="30"/>
      <c r="J51" s="30"/>
      <c r="K51" s="28">
        <v>139</v>
      </c>
      <c r="L51" s="22">
        <v>11</v>
      </c>
      <c r="M51" s="14"/>
      <c r="Q51" s="14"/>
      <c r="R51" s="22"/>
      <c r="S51" s="14"/>
      <c r="T51" s="14"/>
    </row>
    <row r="52" spans="1:20" s="26" customFormat="1" ht="12.75" customHeight="1" hidden="1">
      <c r="A52" s="14"/>
      <c r="B52" s="14"/>
      <c r="C52" s="28">
        <v>5.5</v>
      </c>
      <c r="D52" s="29"/>
      <c r="E52" s="30"/>
      <c r="F52" s="22">
        <v>88</v>
      </c>
      <c r="G52" s="30"/>
      <c r="H52" s="28">
        <v>9</v>
      </c>
      <c r="I52" s="28">
        <v>-19</v>
      </c>
      <c r="J52" s="28">
        <v>17</v>
      </c>
      <c r="K52" s="28">
        <v>140</v>
      </c>
      <c r="L52" s="22">
        <v>12</v>
      </c>
      <c r="M52" s="14"/>
      <c r="Q52" s="14"/>
      <c r="R52" s="22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28">
        <v>7.6</v>
      </c>
      <c r="F53" s="22">
        <v>87</v>
      </c>
      <c r="G53" s="30"/>
      <c r="H53" s="30"/>
      <c r="I53" s="30"/>
      <c r="J53" s="30"/>
      <c r="K53" s="28">
        <v>141</v>
      </c>
      <c r="L53" s="22">
        <v>13</v>
      </c>
      <c r="M53" s="14"/>
      <c r="Q53" s="14"/>
      <c r="R53" s="22"/>
      <c r="S53" s="14"/>
      <c r="T53" s="14"/>
    </row>
    <row r="54" spans="1:20" s="26" customFormat="1" ht="12.75" customHeight="1" hidden="1">
      <c r="A54" s="14"/>
      <c r="B54" s="14"/>
      <c r="C54" s="30"/>
      <c r="D54" s="29"/>
      <c r="E54" s="30"/>
      <c r="F54" s="22">
        <v>86</v>
      </c>
      <c r="G54" s="30"/>
      <c r="H54" s="30"/>
      <c r="I54" s="28">
        <v>-18</v>
      </c>
      <c r="J54" s="30"/>
      <c r="K54" s="28">
        <v>142</v>
      </c>
      <c r="L54" s="22">
        <v>14</v>
      </c>
      <c r="M54" s="14"/>
      <c r="Q54" s="14"/>
      <c r="R54" s="22"/>
      <c r="S54" s="14"/>
      <c r="T54" s="14"/>
    </row>
    <row r="55" spans="1:20" s="26" customFormat="1" ht="12.75" customHeight="1" hidden="1">
      <c r="A55" s="14"/>
      <c r="B55" s="14"/>
      <c r="C55" s="30"/>
      <c r="D55" s="29"/>
      <c r="E55" s="28">
        <v>7.7</v>
      </c>
      <c r="F55" s="22">
        <v>85</v>
      </c>
      <c r="G55" s="30"/>
      <c r="H55" s="28">
        <v>10</v>
      </c>
      <c r="I55" s="28">
        <v>-17</v>
      </c>
      <c r="J55" s="28">
        <v>18</v>
      </c>
      <c r="K55" s="28">
        <v>143</v>
      </c>
      <c r="L55" s="22">
        <v>15</v>
      </c>
      <c r="M55" s="14"/>
      <c r="Q55" s="14"/>
      <c r="R55" s="22"/>
      <c r="S55" s="14"/>
      <c r="T55" s="14"/>
    </row>
    <row r="56" spans="1:20" s="26" customFormat="1" ht="12.75" customHeight="1" hidden="1">
      <c r="A56" s="14"/>
      <c r="B56" s="14"/>
      <c r="C56" s="28">
        <v>5.6</v>
      </c>
      <c r="D56" s="29"/>
      <c r="E56" s="30"/>
      <c r="F56" s="22">
        <v>84</v>
      </c>
      <c r="G56" s="30"/>
      <c r="H56" s="30"/>
      <c r="I56" s="30"/>
      <c r="J56" s="30"/>
      <c r="K56" s="28">
        <v>144</v>
      </c>
      <c r="L56" s="22">
        <v>16</v>
      </c>
      <c r="M56" s="14"/>
      <c r="Q56" s="14"/>
      <c r="R56" s="22"/>
      <c r="S56" s="14"/>
      <c r="T56" s="14"/>
    </row>
    <row r="57" spans="1:20" s="26" customFormat="1" ht="12.75" customHeight="1" hidden="1">
      <c r="A57" s="14"/>
      <c r="B57" s="14"/>
      <c r="C57" s="30"/>
      <c r="D57" s="29"/>
      <c r="E57" s="28">
        <v>7.8</v>
      </c>
      <c r="F57" s="22">
        <v>83</v>
      </c>
      <c r="G57" s="30"/>
      <c r="H57" s="30"/>
      <c r="I57" s="28">
        <v>-16</v>
      </c>
      <c r="J57" s="30"/>
      <c r="K57" s="28">
        <v>145</v>
      </c>
      <c r="L57" s="22">
        <v>17</v>
      </c>
      <c r="M57" s="14"/>
      <c r="Q57" s="14"/>
      <c r="R57" s="22"/>
      <c r="S57" s="14"/>
      <c r="T57" s="14"/>
    </row>
    <row r="58" spans="1:20" s="26" customFormat="1" ht="12.75" customHeight="1" hidden="1">
      <c r="A58" s="14"/>
      <c r="B58" s="14"/>
      <c r="C58" s="30"/>
      <c r="D58" s="29"/>
      <c r="E58" s="28">
        <v>7.9</v>
      </c>
      <c r="F58" s="22">
        <v>82</v>
      </c>
      <c r="G58" s="30"/>
      <c r="H58" s="28">
        <v>11</v>
      </c>
      <c r="I58" s="28">
        <v>-15</v>
      </c>
      <c r="J58" s="28">
        <v>19</v>
      </c>
      <c r="K58" s="28">
        <v>146</v>
      </c>
      <c r="L58" s="22">
        <v>18</v>
      </c>
      <c r="M58" s="14"/>
      <c r="Q58" s="14"/>
      <c r="R58" s="22"/>
      <c r="S58" s="14"/>
      <c r="T58" s="14"/>
    </row>
    <row r="59" spans="1:20" s="26" customFormat="1" ht="12.75" customHeight="1" hidden="1">
      <c r="A59" s="14"/>
      <c r="B59" s="14"/>
      <c r="C59" s="28">
        <v>5.7</v>
      </c>
      <c r="D59" s="29"/>
      <c r="E59" s="28">
        <v>8</v>
      </c>
      <c r="F59" s="22">
        <v>81</v>
      </c>
      <c r="G59" s="30"/>
      <c r="H59" s="30"/>
      <c r="I59" s="28">
        <v>-14</v>
      </c>
      <c r="J59" s="30"/>
      <c r="K59" s="28">
        <v>148</v>
      </c>
      <c r="L59" s="22">
        <v>19</v>
      </c>
      <c r="M59" s="14"/>
      <c r="Q59" s="14"/>
      <c r="R59" s="22"/>
      <c r="S59" s="14"/>
      <c r="T59" s="14"/>
    </row>
    <row r="60" spans="1:20" s="26" customFormat="1" ht="12.75" customHeight="1" hidden="1">
      <c r="A60" s="14"/>
      <c r="B60" s="14"/>
      <c r="C60" s="30"/>
      <c r="D60" s="29"/>
      <c r="E60" s="28">
        <v>8.1</v>
      </c>
      <c r="F60" s="22">
        <v>80</v>
      </c>
      <c r="G60" s="30"/>
      <c r="H60" s="30"/>
      <c r="I60" s="30"/>
      <c r="J60" s="28">
        <v>20</v>
      </c>
      <c r="K60" s="28">
        <v>150</v>
      </c>
      <c r="L60" s="22">
        <v>20</v>
      </c>
      <c r="M60" s="14"/>
      <c r="Q60" s="14"/>
      <c r="R60" s="22"/>
      <c r="S60" s="14"/>
      <c r="T60" s="14"/>
    </row>
    <row r="61" spans="1:20" s="26" customFormat="1" ht="12.75" customHeight="1" hidden="1">
      <c r="A61" s="14"/>
      <c r="B61" s="14"/>
      <c r="C61" s="28">
        <v>5.8</v>
      </c>
      <c r="D61" s="29"/>
      <c r="E61" s="28">
        <v>8.2</v>
      </c>
      <c r="F61" s="22">
        <v>79</v>
      </c>
      <c r="G61" s="30"/>
      <c r="H61" s="28">
        <v>12</v>
      </c>
      <c r="I61" s="28">
        <v>-13</v>
      </c>
      <c r="J61" s="28">
        <v>21</v>
      </c>
      <c r="K61" s="28">
        <v>152</v>
      </c>
      <c r="L61" s="22">
        <v>21</v>
      </c>
      <c r="M61" s="14"/>
      <c r="Q61" s="14"/>
      <c r="R61" s="22"/>
      <c r="S61" s="14"/>
      <c r="T61" s="14"/>
    </row>
    <row r="62" spans="1:20" s="26" customFormat="1" ht="12.75" customHeight="1" hidden="1">
      <c r="A62" s="14"/>
      <c r="B62" s="14"/>
      <c r="C62" s="30"/>
      <c r="D62" s="29"/>
      <c r="E62" s="28">
        <v>8.3</v>
      </c>
      <c r="F62" s="22">
        <v>78</v>
      </c>
      <c r="G62" s="30"/>
      <c r="H62" s="30"/>
      <c r="I62" s="28">
        <v>-12</v>
      </c>
      <c r="J62" s="28">
        <v>22</v>
      </c>
      <c r="K62" s="28">
        <v>154</v>
      </c>
      <c r="L62" s="22">
        <v>22</v>
      </c>
      <c r="M62" s="14"/>
      <c r="Q62" s="14"/>
      <c r="R62" s="22"/>
      <c r="S62" s="14"/>
      <c r="T62" s="14"/>
    </row>
    <row r="63" spans="1:20" s="26" customFormat="1" ht="12.75" customHeight="1" hidden="1">
      <c r="A63" s="14"/>
      <c r="B63" s="14"/>
      <c r="C63" s="28">
        <v>5.9</v>
      </c>
      <c r="D63" s="29"/>
      <c r="E63" s="28">
        <v>8.4</v>
      </c>
      <c r="F63" s="22">
        <v>77</v>
      </c>
      <c r="G63" s="30"/>
      <c r="H63" s="28">
        <v>13</v>
      </c>
      <c r="I63" s="28">
        <v>-11</v>
      </c>
      <c r="J63" s="28">
        <v>23</v>
      </c>
      <c r="K63" s="28">
        <v>156</v>
      </c>
      <c r="L63" s="22">
        <v>23</v>
      </c>
      <c r="M63" s="14"/>
      <c r="Q63" s="14"/>
      <c r="R63" s="22"/>
      <c r="S63" s="14"/>
      <c r="T63" s="14"/>
    </row>
    <row r="64" spans="1:20" s="26" customFormat="1" ht="12.75" customHeight="1" hidden="1">
      <c r="A64" s="14"/>
      <c r="B64" s="14"/>
      <c r="C64" s="30"/>
      <c r="D64" s="29"/>
      <c r="E64" s="28">
        <v>8.5</v>
      </c>
      <c r="F64" s="22">
        <v>76</v>
      </c>
      <c r="G64" s="30"/>
      <c r="H64" s="30"/>
      <c r="I64" s="30"/>
      <c r="J64" s="28">
        <v>24</v>
      </c>
      <c r="K64" s="28">
        <v>158</v>
      </c>
      <c r="L64" s="22">
        <v>24</v>
      </c>
      <c r="M64" s="14"/>
      <c r="Q64" s="14"/>
      <c r="R64" s="22"/>
      <c r="S64" s="14"/>
      <c r="T64" s="14"/>
    </row>
    <row r="65" spans="1:20" s="26" customFormat="1" ht="12.75" customHeight="1" hidden="1">
      <c r="A65" s="14"/>
      <c r="B65" s="14"/>
      <c r="C65" s="28">
        <v>6</v>
      </c>
      <c r="D65" s="29"/>
      <c r="E65" s="28">
        <v>8.6</v>
      </c>
      <c r="F65" s="22">
        <v>75</v>
      </c>
      <c r="G65" s="30"/>
      <c r="H65" s="28">
        <v>14</v>
      </c>
      <c r="I65" s="28">
        <v>-10</v>
      </c>
      <c r="J65" s="28">
        <v>25</v>
      </c>
      <c r="K65" s="28">
        <v>160</v>
      </c>
      <c r="L65" s="22">
        <v>25</v>
      </c>
      <c r="M65" s="14"/>
      <c r="Q65" s="14"/>
      <c r="R65" s="22"/>
      <c r="S65" s="14"/>
      <c r="T65" s="14"/>
    </row>
    <row r="66" spans="1:20" s="26" customFormat="1" ht="12.75" customHeight="1" hidden="1">
      <c r="A66" s="14"/>
      <c r="B66" s="14"/>
      <c r="C66" s="30"/>
      <c r="D66" s="29"/>
      <c r="E66" s="28">
        <v>8.7</v>
      </c>
      <c r="F66" s="22">
        <v>74</v>
      </c>
      <c r="G66" s="30"/>
      <c r="H66" s="30"/>
      <c r="I66" s="28">
        <v>-9</v>
      </c>
      <c r="J66" s="30"/>
      <c r="K66" s="28">
        <v>162</v>
      </c>
      <c r="L66" s="22">
        <v>26</v>
      </c>
      <c r="M66" s="14"/>
      <c r="Q66" s="14"/>
      <c r="R66" s="22"/>
      <c r="S66" s="14"/>
      <c r="T66" s="14"/>
    </row>
    <row r="67" spans="1:20" s="26" customFormat="1" ht="12.75" customHeight="1" hidden="1">
      <c r="A67" s="14"/>
      <c r="B67" s="14"/>
      <c r="C67" s="28">
        <v>6.1</v>
      </c>
      <c r="D67" s="29"/>
      <c r="E67" s="28">
        <v>8.8</v>
      </c>
      <c r="F67" s="22">
        <v>73</v>
      </c>
      <c r="G67" s="30"/>
      <c r="H67" s="28">
        <v>15</v>
      </c>
      <c r="I67" s="30"/>
      <c r="J67" s="28">
        <v>26</v>
      </c>
      <c r="K67" s="28">
        <v>164</v>
      </c>
      <c r="L67" s="22">
        <v>27</v>
      </c>
      <c r="M67" s="14"/>
      <c r="Q67" s="14"/>
      <c r="R67" s="22"/>
      <c r="S67" s="14"/>
      <c r="T67" s="14"/>
    </row>
    <row r="68" spans="1:20" s="26" customFormat="1" ht="12.75" customHeight="1" hidden="1">
      <c r="A68" s="14"/>
      <c r="B68" s="14"/>
      <c r="C68" s="30"/>
      <c r="D68" s="29"/>
      <c r="E68" s="28">
        <v>8.9</v>
      </c>
      <c r="F68" s="22">
        <v>72</v>
      </c>
      <c r="G68" s="30"/>
      <c r="H68" s="30"/>
      <c r="I68" s="28">
        <v>-8</v>
      </c>
      <c r="J68" s="28">
        <v>27</v>
      </c>
      <c r="K68" s="28">
        <v>166</v>
      </c>
      <c r="L68" s="22">
        <v>28</v>
      </c>
      <c r="M68" s="14"/>
      <c r="Q68" s="14"/>
      <c r="R68" s="22"/>
      <c r="S68" s="14"/>
      <c r="T68" s="14"/>
    </row>
    <row r="69" spans="1:20" s="26" customFormat="1" ht="12.75" customHeight="1" hidden="1">
      <c r="A69" s="14"/>
      <c r="B69" s="14"/>
      <c r="C69" s="28">
        <v>6.2</v>
      </c>
      <c r="D69" s="29"/>
      <c r="E69" s="28">
        <v>9</v>
      </c>
      <c r="F69" s="22">
        <v>71</v>
      </c>
      <c r="G69" s="30"/>
      <c r="H69" s="28">
        <v>16</v>
      </c>
      <c r="I69" s="28">
        <v>-7</v>
      </c>
      <c r="J69" s="28">
        <v>28</v>
      </c>
      <c r="K69" s="28">
        <v>168</v>
      </c>
      <c r="L69" s="22">
        <v>29</v>
      </c>
      <c r="M69" s="14"/>
      <c r="Q69" s="14"/>
      <c r="R69" s="22"/>
      <c r="S69" s="14"/>
      <c r="T69" s="14"/>
    </row>
    <row r="70" spans="1:20" s="26" customFormat="1" ht="12.75" customHeight="1" hidden="1">
      <c r="A70" s="14"/>
      <c r="B70" s="14"/>
      <c r="C70" s="30"/>
      <c r="D70" s="29"/>
      <c r="E70" s="28">
        <v>9.1</v>
      </c>
      <c r="F70" s="22">
        <v>70</v>
      </c>
      <c r="G70" s="30"/>
      <c r="H70" s="30"/>
      <c r="I70" s="28">
        <v>-6</v>
      </c>
      <c r="J70" s="28">
        <v>29</v>
      </c>
      <c r="K70" s="28">
        <v>170</v>
      </c>
      <c r="L70" s="22">
        <v>30</v>
      </c>
      <c r="M70" s="14"/>
      <c r="Q70" s="14"/>
      <c r="R70" s="22"/>
      <c r="S70" s="14"/>
      <c r="T70" s="14"/>
    </row>
    <row r="71" spans="1:20" s="26" customFormat="1" ht="12.75" customHeight="1" hidden="1">
      <c r="A71" s="14"/>
      <c r="B71" s="14"/>
      <c r="C71" s="28">
        <v>6.3</v>
      </c>
      <c r="D71" s="29"/>
      <c r="E71" s="28">
        <v>9.2</v>
      </c>
      <c r="F71" s="22">
        <v>69</v>
      </c>
      <c r="G71" s="30"/>
      <c r="H71" s="30"/>
      <c r="I71" s="30"/>
      <c r="J71" s="28">
        <v>30</v>
      </c>
      <c r="K71" s="28" t="s">
        <v>39</v>
      </c>
      <c r="L71" s="22">
        <v>31</v>
      </c>
      <c r="M71" s="14"/>
      <c r="Q71" s="14"/>
      <c r="R71" s="22"/>
      <c r="S71" s="14"/>
      <c r="T71" s="14"/>
    </row>
    <row r="72" spans="1:20" s="26" customFormat="1" ht="12.75" customHeight="1" hidden="1">
      <c r="A72" s="14"/>
      <c r="B72" s="14"/>
      <c r="C72" s="30"/>
      <c r="D72" s="29"/>
      <c r="E72" s="28">
        <v>9.3</v>
      </c>
      <c r="F72" s="22">
        <v>68</v>
      </c>
      <c r="G72" s="30"/>
      <c r="H72" s="28">
        <v>17</v>
      </c>
      <c r="I72" s="28">
        <v>-5</v>
      </c>
      <c r="J72" s="28">
        <v>31</v>
      </c>
      <c r="K72" s="28">
        <v>175</v>
      </c>
      <c r="L72" s="22">
        <v>32</v>
      </c>
      <c r="M72" s="14"/>
      <c r="Q72" s="14"/>
      <c r="R72" s="22"/>
      <c r="S72" s="14"/>
      <c r="T72" s="14"/>
    </row>
    <row r="73" spans="1:20" s="26" customFormat="1" ht="12.75" customHeight="1" hidden="1">
      <c r="A73" s="14"/>
      <c r="B73" s="14"/>
      <c r="C73" s="28">
        <v>6.4</v>
      </c>
      <c r="D73" s="29"/>
      <c r="E73" s="28">
        <v>9.4</v>
      </c>
      <c r="F73" s="22">
        <v>67</v>
      </c>
      <c r="G73" s="30"/>
      <c r="H73" s="30"/>
      <c r="I73" s="28">
        <v>-4</v>
      </c>
      <c r="J73" s="28">
        <v>32</v>
      </c>
      <c r="K73" s="28">
        <v>177</v>
      </c>
      <c r="L73" s="22">
        <v>33</v>
      </c>
      <c r="M73" s="14"/>
      <c r="Q73" s="14"/>
      <c r="R73" s="22"/>
      <c r="S73" s="14"/>
      <c r="T73" s="14"/>
    </row>
    <row r="74" spans="1:20" s="26" customFormat="1" ht="12.75" customHeight="1" hidden="1">
      <c r="A74" s="14"/>
      <c r="B74" s="14"/>
      <c r="C74" s="28">
        <v>6.5</v>
      </c>
      <c r="D74" s="29"/>
      <c r="E74" s="28">
        <v>9.5</v>
      </c>
      <c r="F74" s="22">
        <v>66</v>
      </c>
      <c r="G74" s="30"/>
      <c r="H74" s="28">
        <v>18</v>
      </c>
      <c r="I74" s="28">
        <v>-3</v>
      </c>
      <c r="J74" s="30"/>
      <c r="K74" s="28">
        <v>179</v>
      </c>
      <c r="L74" s="22">
        <v>34</v>
      </c>
      <c r="M74" s="14"/>
      <c r="Q74" s="14"/>
      <c r="R74" s="22"/>
      <c r="S74" s="14"/>
      <c r="T74" s="14"/>
    </row>
    <row r="75" spans="1:20" s="26" customFormat="1" ht="12.75" customHeight="1" hidden="1">
      <c r="A75" s="14"/>
      <c r="B75" s="14"/>
      <c r="C75" s="30"/>
      <c r="D75" s="29"/>
      <c r="E75" s="28">
        <v>9.6</v>
      </c>
      <c r="F75" s="22">
        <v>65</v>
      </c>
      <c r="G75" s="30"/>
      <c r="H75" s="30"/>
      <c r="I75" s="30"/>
      <c r="J75" s="28">
        <v>33</v>
      </c>
      <c r="K75" s="28">
        <v>182</v>
      </c>
      <c r="L75" s="22">
        <v>35</v>
      </c>
      <c r="M75" s="14"/>
      <c r="Q75" s="14"/>
      <c r="R75" s="22"/>
      <c r="S75" s="14"/>
      <c r="T75" s="14"/>
    </row>
    <row r="76" spans="1:20" s="26" customFormat="1" ht="12.75" customHeight="1" hidden="1">
      <c r="A76" s="14"/>
      <c r="B76" s="14"/>
      <c r="C76" s="28">
        <v>6.6</v>
      </c>
      <c r="D76" s="29"/>
      <c r="E76" s="28">
        <v>9.7</v>
      </c>
      <c r="F76" s="22">
        <v>64</v>
      </c>
      <c r="G76" s="30"/>
      <c r="H76" s="28">
        <v>19</v>
      </c>
      <c r="I76" s="28">
        <v>-2</v>
      </c>
      <c r="J76" s="28">
        <v>34</v>
      </c>
      <c r="K76" s="28">
        <v>184</v>
      </c>
      <c r="L76" s="22">
        <v>36</v>
      </c>
      <c r="M76" s="14"/>
      <c r="Q76" s="14"/>
      <c r="R76" s="22"/>
      <c r="S76" s="14"/>
      <c r="T76" s="14"/>
    </row>
    <row r="77" spans="1:20" s="26" customFormat="1" ht="12.75" customHeight="1" hidden="1">
      <c r="A77" s="14"/>
      <c r="B77" s="14"/>
      <c r="C77" s="28">
        <v>6.7</v>
      </c>
      <c r="D77" s="29"/>
      <c r="E77" s="28">
        <v>9.8</v>
      </c>
      <c r="F77" s="22">
        <v>63</v>
      </c>
      <c r="G77" s="30"/>
      <c r="H77" s="30"/>
      <c r="I77" s="28">
        <v>-1</v>
      </c>
      <c r="J77" s="28">
        <v>35</v>
      </c>
      <c r="K77" s="28">
        <v>186</v>
      </c>
      <c r="L77" s="22">
        <v>37</v>
      </c>
      <c r="M77" s="14"/>
      <c r="Q77" s="14"/>
      <c r="R77" s="22"/>
      <c r="S77" s="14"/>
      <c r="T77" s="14"/>
    </row>
    <row r="78" spans="1:20" s="26" customFormat="1" ht="12.75" customHeight="1" hidden="1">
      <c r="A78" s="14"/>
      <c r="B78" s="14"/>
      <c r="C78" s="30"/>
      <c r="D78" s="29"/>
      <c r="E78" s="28">
        <v>9.9</v>
      </c>
      <c r="F78" s="22">
        <v>62</v>
      </c>
      <c r="G78" s="28">
        <v>1</v>
      </c>
      <c r="H78" s="28">
        <v>20</v>
      </c>
      <c r="I78" s="30"/>
      <c r="J78" s="28">
        <v>36</v>
      </c>
      <c r="K78" s="28">
        <v>188</v>
      </c>
      <c r="L78" s="22">
        <v>38</v>
      </c>
      <c r="M78" s="14"/>
      <c r="Q78" s="14"/>
      <c r="R78" s="22"/>
      <c r="S78" s="14"/>
      <c r="T78" s="14"/>
    </row>
    <row r="79" spans="1:20" s="26" customFormat="1" ht="12.75" customHeight="1" hidden="1">
      <c r="A79" s="14"/>
      <c r="B79" s="14"/>
      <c r="C79" s="28">
        <v>6.8</v>
      </c>
      <c r="D79" s="29"/>
      <c r="E79" s="28">
        <v>10</v>
      </c>
      <c r="F79" s="22">
        <v>61</v>
      </c>
      <c r="G79" s="30"/>
      <c r="H79" s="30"/>
      <c r="I79" s="28">
        <v>0</v>
      </c>
      <c r="J79" s="28">
        <v>37</v>
      </c>
      <c r="K79" s="28">
        <v>191</v>
      </c>
      <c r="L79" s="22">
        <v>39</v>
      </c>
      <c r="M79" s="14"/>
      <c r="Q79" s="14"/>
      <c r="R79" s="22"/>
      <c r="S79" s="14"/>
      <c r="T79" s="14"/>
    </row>
    <row r="80" spans="1:20" s="26" customFormat="1" ht="12.75" customHeight="1" hidden="1">
      <c r="A80" s="14"/>
      <c r="B80" s="14"/>
      <c r="C80" s="28">
        <v>6.9</v>
      </c>
      <c r="D80" s="29"/>
      <c r="E80" s="28">
        <v>10.1</v>
      </c>
      <c r="F80" s="22">
        <v>60</v>
      </c>
      <c r="G80" s="30"/>
      <c r="H80" s="28">
        <v>21</v>
      </c>
      <c r="I80" s="28">
        <v>1</v>
      </c>
      <c r="J80" s="30"/>
      <c r="K80" s="28">
        <v>194</v>
      </c>
      <c r="L80" s="22">
        <v>40</v>
      </c>
      <c r="M80" s="14"/>
      <c r="Q80" s="14"/>
      <c r="R80" s="22"/>
      <c r="S80" s="14"/>
      <c r="T80" s="14"/>
    </row>
    <row r="81" spans="1:20" s="26" customFormat="1" ht="12.75" customHeight="1" hidden="1">
      <c r="A81" s="14"/>
      <c r="B81" s="14"/>
      <c r="C81" s="30"/>
      <c r="D81" s="29"/>
      <c r="E81" s="28">
        <v>10.2</v>
      </c>
      <c r="F81" s="22">
        <v>59</v>
      </c>
      <c r="G81" s="28">
        <v>2</v>
      </c>
      <c r="H81" s="30"/>
      <c r="I81" s="28">
        <v>2</v>
      </c>
      <c r="J81" s="28">
        <v>38</v>
      </c>
      <c r="K81" s="28">
        <v>196</v>
      </c>
      <c r="L81" s="22">
        <v>41</v>
      </c>
      <c r="M81" s="14"/>
      <c r="Q81" s="14"/>
      <c r="R81" s="22"/>
      <c r="S81" s="14"/>
      <c r="T81" s="14"/>
    </row>
    <row r="82" spans="1:20" s="26" customFormat="1" ht="12.75" customHeight="1" hidden="1">
      <c r="A82" s="14"/>
      <c r="B82" s="14"/>
      <c r="C82" s="28">
        <v>7</v>
      </c>
      <c r="D82" s="29"/>
      <c r="E82" s="28">
        <v>10.3</v>
      </c>
      <c r="F82" s="22">
        <v>58</v>
      </c>
      <c r="G82" s="30"/>
      <c r="H82" s="30"/>
      <c r="I82" s="30"/>
      <c r="J82" s="28">
        <v>39</v>
      </c>
      <c r="K82" s="28">
        <v>198</v>
      </c>
      <c r="L82" s="22">
        <v>42</v>
      </c>
      <c r="M82" s="14"/>
      <c r="Q82" s="14"/>
      <c r="R82" s="22"/>
      <c r="S82" s="14"/>
      <c r="T82" s="14"/>
    </row>
    <row r="83" spans="1:20" s="26" customFormat="1" ht="12.75" customHeight="1" hidden="1">
      <c r="A83" s="14"/>
      <c r="B83" s="14"/>
      <c r="C83" s="30"/>
      <c r="D83" s="29"/>
      <c r="E83" s="28">
        <v>10.4</v>
      </c>
      <c r="F83" s="22">
        <v>57</v>
      </c>
      <c r="G83" s="28">
        <v>3</v>
      </c>
      <c r="H83" s="28">
        <v>22</v>
      </c>
      <c r="I83" s="28">
        <v>3</v>
      </c>
      <c r="J83" s="28">
        <v>40</v>
      </c>
      <c r="K83" s="28">
        <v>201</v>
      </c>
      <c r="L83" s="22">
        <v>43</v>
      </c>
      <c r="M83" s="14"/>
      <c r="Q83" s="14"/>
      <c r="R83" s="22"/>
      <c r="S83" s="14"/>
      <c r="T83" s="14"/>
    </row>
    <row r="84" spans="1:20" s="26" customFormat="1" ht="12.75" customHeight="1" hidden="1">
      <c r="A84" s="14"/>
      <c r="B84" s="14"/>
      <c r="C84" s="28">
        <v>7.1</v>
      </c>
      <c r="D84" s="29"/>
      <c r="E84" s="28">
        <v>10.5</v>
      </c>
      <c r="F84" s="22">
        <v>56</v>
      </c>
      <c r="G84" s="30"/>
      <c r="H84" s="30"/>
      <c r="I84" s="28">
        <v>4</v>
      </c>
      <c r="J84" s="28">
        <v>41</v>
      </c>
      <c r="K84" s="28">
        <v>203</v>
      </c>
      <c r="L84" s="22">
        <v>44</v>
      </c>
      <c r="M84" s="14"/>
      <c r="Q84" s="14"/>
      <c r="R84" s="22"/>
      <c r="S84" s="14"/>
      <c r="T84" s="14"/>
    </row>
    <row r="85" spans="1:20" s="26" customFormat="1" ht="12.75" customHeight="1" hidden="1">
      <c r="A85" s="14"/>
      <c r="B85" s="14"/>
      <c r="C85" s="30"/>
      <c r="D85" s="29"/>
      <c r="E85" s="28">
        <v>10.6</v>
      </c>
      <c r="F85" s="22">
        <v>55</v>
      </c>
      <c r="G85" s="30"/>
      <c r="H85" s="28">
        <v>23</v>
      </c>
      <c r="I85" s="28">
        <v>5</v>
      </c>
      <c r="J85" s="28">
        <v>42</v>
      </c>
      <c r="K85" s="28">
        <v>207</v>
      </c>
      <c r="L85" s="22">
        <v>45</v>
      </c>
      <c r="M85" s="14"/>
      <c r="Q85" s="14"/>
      <c r="R85" s="22"/>
      <c r="S85" s="14"/>
      <c r="T85" s="14"/>
    </row>
    <row r="86" spans="1:20" s="26" customFormat="1" ht="12.75" customHeight="1" hidden="1">
      <c r="A86" s="14"/>
      <c r="B86" s="14"/>
      <c r="C86" s="28">
        <v>7.2</v>
      </c>
      <c r="D86" s="29"/>
      <c r="E86" s="28">
        <v>10.7</v>
      </c>
      <c r="F86" s="22">
        <v>54</v>
      </c>
      <c r="G86" s="28">
        <v>4</v>
      </c>
      <c r="H86" s="30"/>
      <c r="I86" s="30"/>
      <c r="J86" s="28">
        <v>43</v>
      </c>
      <c r="K86" s="28">
        <v>210</v>
      </c>
      <c r="L86" s="22">
        <v>46</v>
      </c>
      <c r="M86" s="14"/>
      <c r="Q86" s="14"/>
      <c r="R86" s="22"/>
      <c r="S86" s="14"/>
      <c r="T86" s="14"/>
    </row>
    <row r="87" spans="1:20" s="26" customFormat="1" ht="12.75" customHeight="1" hidden="1">
      <c r="A87" s="14"/>
      <c r="B87" s="14"/>
      <c r="C87" s="28">
        <v>7.3</v>
      </c>
      <c r="D87" s="29"/>
      <c r="E87" s="28">
        <v>10.8</v>
      </c>
      <c r="F87" s="22">
        <v>53</v>
      </c>
      <c r="G87" s="30"/>
      <c r="H87" s="28">
        <v>24</v>
      </c>
      <c r="I87" s="28">
        <v>6</v>
      </c>
      <c r="J87" s="30"/>
      <c r="K87" s="28">
        <v>212</v>
      </c>
      <c r="L87" s="22">
        <v>47</v>
      </c>
      <c r="M87" s="14"/>
      <c r="Q87" s="14"/>
      <c r="R87" s="22"/>
      <c r="S87" s="14"/>
      <c r="T87" s="14"/>
    </row>
    <row r="88" spans="1:20" s="26" customFormat="1" ht="12.75" customHeight="1" hidden="1">
      <c r="A88" s="14"/>
      <c r="B88" s="14"/>
      <c r="C88" s="30"/>
      <c r="D88" s="29"/>
      <c r="E88" s="28">
        <v>10.9</v>
      </c>
      <c r="F88" s="22">
        <v>52</v>
      </c>
      <c r="G88" s="28">
        <v>5</v>
      </c>
      <c r="H88" s="30"/>
      <c r="I88" s="28">
        <v>7</v>
      </c>
      <c r="J88" s="28">
        <v>44</v>
      </c>
      <c r="K88" s="28">
        <v>215</v>
      </c>
      <c r="L88" s="22">
        <v>48</v>
      </c>
      <c r="M88" s="14"/>
      <c r="Q88" s="14"/>
      <c r="R88" s="22"/>
      <c r="S88" s="14"/>
      <c r="T88" s="14"/>
    </row>
    <row r="89" spans="1:20" s="26" customFormat="1" ht="12.75" customHeight="1" hidden="1">
      <c r="A89" s="14"/>
      <c r="B89" s="14"/>
      <c r="C89" s="28">
        <v>7.4</v>
      </c>
      <c r="D89" s="29"/>
      <c r="E89" s="28">
        <v>11</v>
      </c>
      <c r="F89" s="22">
        <v>51</v>
      </c>
      <c r="G89" s="30"/>
      <c r="H89" s="28">
        <v>25</v>
      </c>
      <c r="I89" s="30"/>
      <c r="J89" s="28">
        <v>45</v>
      </c>
      <c r="K89" s="28">
        <v>217</v>
      </c>
      <c r="L89" s="22">
        <v>49</v>
      </c>
      <c r="M89" s="14"/>
      <c r="Q89" s="14"/>
      <c r="R89" s="22"/>
      <c r="S89" s="14"/>
      <c r="T89" s="14"/>
    </row>
    <row r="90" spans="1:20" s="26" customFormat="1" ht="12.75" customHeight="1" hidden="1">
      <c r="A90" s="14"/>
      <c r="B90" s="14"/>
      <c r="C90" s="28">
        <v>7.5</v>
      </c>
      <c r="D90" s="29"/>
      <c r="E90" s="28">
        <v>11.1</v>
      </c>
      <c r="F90" s="22">
        <v>50</v>
      </c>
      <c r="G90" s="28">
        <v>6</v>
      </c>
      <c r="H90" s="28">
        <v>26</v>
      </c>
      <c r="I90" s="28">
        <v>8</v>
      </c>
      <c r="J90" s="28">
        <v>46</v>
      </c>
      <c r="K90" s="28">
        <v>220</v>
      </c>
      <c r="L90" s="22">
        <v>50</v>
      </c>
      <c r="M90" s="14"/>
      <c r="Q90" s="14"/>
      <c r="R90" s="22"/>
      <c r="S90" s="14"/>
      <c r="T90" s="14"/>
    </row>
    <row r="91" spans="1:20" s="26" customFormat="1" ht="12.75" customHeight="1" hidden="1">
      <c r="A91" s="14"/>
      <c r="B91" s="14"/>
      <c r="C91" s="30"/>
      <c r="D91" s="29"/>
      <c r="E91" s="28">
        <v>11.2</v>
      </c>
      <c r="F91" s="22">
        <v>49</v>
      </c>
      <c r="G91" s="30"/>
      <c r="H91" s="30"/>
      <c r="I91" s="28">
        <v>9</v>
      </c>
      <c r="J91" s="28">
        <v>47</v>
      </c>
      <c r="K91" s="28">
        <v>222</v>
      </c>
      <c r="L91" s="22">
        <v>51</v>
      </c>
      <c r="M91" s="14"/>
      <c r="Q91" s="14"/>
      <c r="R91" s="22"/>
      <c r="S91" s="14"/>
      <c r="T91" s="14"/>
    </row>
    <row r="92" spans="1:20" s="26" customFormat="1" ht="12.75" customHeight="1" hidden="1">
      <c r="A92" s="14"/>
      <c r="B92" s="14"/>
      <c r="C92" s="28">
        <v>7.6</v>
      </c>
      <c r="D92" s="29"/>
      <c r="E92" s="28">
        <v>11.3</v>
      </c>
      <c r="F92" s="22">
        <v>48</v>
      </c>
      <c r="G92" s="28">
        <v>7</v>
      </c>
      <c r="H92" s="28">
        <v>27</v>
      </c>
      <c r="I92" s="28">
        <v>10</v>
      </c>
      <c r="J92" s="28">
        <v>48</v>
      </c>
      <c r="K92" s="28">
        <v>224</v>
      </c>
      <c r="L92" s="22">
        <v>52</v>
      </c>
      <c r="M92" s="14"/>
      <c r="Q92" s="14"/>
      <c r="R92" s="22"/>
      <c r="S92" s="14"/>
      <c r="T92" s="14"/>
    </row>
    <row r="93" spans="1:20" s="26" customFormat="1" ht="12.75" customHeight="1" hidden="1">
      <c r="A93" s="14"/>
      <c r="B93" s="14"/>
      <c r="C93" s="28">
        <v>7.7</v>
      </c>
      <c r="D93" s="29"/>
      <c r="E93" s="28">
        <v>11.4</v>
      </c>
      <c r="F93" s="22">
        <v>47</v>
      </c>
      <c r="G93" s="30"/>
      <c r="H93" s="30"/>
      <c r="I93" s="30"/>
      <c r="J93" s="28">
        <v>49</v>
      </c>
      <c r="K93" s="28">
        <v>226</v>
      </c>
      <c r="L93" s="22">
        <v>53</v>
      </c>
      <c r="M93" s="14"/>
      <c r="Q93" s="14"/>
      <c r="R93" s="22"/>
      <c r="S93" s="14"/>
      <c r="T93" s="14"/>
    </row>
    <row r="94" spans="1:20" s="26" customFormat="1" ht="12.75" customHeight="1" hidden="1">
      <c r="A94" s="14"/>
      <c r="B94" s="14"/>
      <c r="C94" s="30"/>
      <c r="D94" s="29"/>
      <c r="E94" s="28">
        <v>11.5</v>
      </c>
      <c r="F94" s="22">
        <v>46</v>
      </c>
      <c r="G94" s="28">
        <v>8</v>
      </c>
      <c r="H94" s="28">
        <v>28</v>
      </c>
      <c r="I94" s="28">
        <v>11</v>
      </c>
      <c r="J94" s="28">
        <v>50</v>
      </c>
      <c r="K94" s="28">
        <v>229</v>
      </c>
      <c r="L94" s="22">
        <v>54</v>
      </c>
      <c r="M94" s="14"/>
      <c r="Q94" s="14"/>
      <c r="R94" s="22"/>
      <c r="S94" s="14"/>
      <c r="T94" s="14"/>
    </row>
    <row r="95" spans="1:20" s="26" customFormat="1" ht="12.75" customHeight="1" hidden="1">
      <c r="A95" s="14"/>
      <c r="B95" s="14"/>
      <c r="C95" s="28">
        <v>7.8</v>
      </c>
      <c r="D95" s="29"/>
      <c r="E95" s="28">
        <v>11.6</v>
      </c>
      <c r="F95" s="22">
        <v>45</v>
      </c>
      <c r="G95" s="30"/>
      <c r="H95" s="30"/>
      <c r="I95" s="28">
        <v>12</v>
      </c>
      <c r="J95" s="30"/>
      <c r="K95" s="28">
        <v>231</v>
      </c>
      <c r="L95" s="22">
        <v>55</v>
      </c>
      <c r="M95" s="14"/>
      <c r="Q95" s="14"/>
      <c r="R95" s="22"/>
      <c r="S95" s="14"/>
      <c r="T95" s="14"/>
    </row>
    <row r="96" spans="1:20" s="26" customFormat="1" ht="12.75" customHeight="1" hidden="1">
      <c r="A96" s="14"/>
      <c r="B96" s="14"/>
      <c r="C96" s="30"/>
      <c r="D96" s="29"/>
      <c r="E96" s="28">
        <v>11.7</v>
      </c>
      <c r="F96" s="22">
        <v>44</v>
      </c>
      <c r="G96" s="28">
        <v>9</v>
      </c>
      <c r="H96" s="30"/>
      <c r="I96" s="28">
        <v>13</v>
      </c>
      <c r="J96" s="28">
        <v>51</v>
      </c>
      <c r="K96" s="28">
        <v>234</v>
      </c>
      <c r="L96" s="22">
        <v>56</v>
      </c>
      <c r="M96" s="14"/>
      <c r="Q96" s="14"/>
      <c r="R96" s="22"/>
      <c r="S96" s="14"/>
      <c r="T96" s="14"/>
    </row>
    <row r="97" spans="1:20" s="26" customFormat="1" ht="12.75" customHeight="1" hidden="1">
      <c r="A97" s="14"/>
      <c r="B97" s="14"/>
      <c r="C97" s="28">
        <v>7.9</v>
      </c>
      <c r="D97" s="29"/>
      <c r="E97" s="28">
        <v>11.8</v>
      </c>
      <c r="F97" s="22">
        <v>43</v>
      </c>
      <c r="G97" s="30"/>
      <c r="H97" s="28">
        <v>29</v>
      </c>
      <c r="I97" s="30"/>
      <c r="J97" s="28">
        <v>52</v>
      </c>
      <c r="K97" s="28">
        <v>236</v>
      </c>
      <c r="L97" s="22">
        <v>57</v>
      </c>
      <c r="M97" s="14"/>
      <c r="Q97" s="14"/>
      <c r="R97" s="22"/>
      <c r="S97" s="14"/>
      <c r="T97" s="14"/>
    </row>
    <row r="98" spans="1:20" s="26" customFormat="1" ht="12.75" customHeight="1" hidden="1">
      <c r="A98" s="14"/>
      <c r="B98" s="14"/>
      <c r="C98" s="30"/>
      <c r="D98" s="29"/>
      <c r="E98" s="28">
        <v>11.9</v>
      </c>
      <c r="F98" s="22">
        <v>42</v>
      </c>
      <c r="G98" s="30"/>
      <c r="H98" s="30"/>
      <c r="I98" s="28">
        <v>14</v>
      </c>
      <c r="J98" s="28">
        <v>53</v>
      </c>
      <c r="K98" s="28">
        <v>239</v>
      </c>
      <c r="L98" s="22">
        <v>58</v>
      </c>
      <c r="M98" s="14"/>
      <c r="Q98" s="14"/>
      <c r="R98" s="22"/>
      <c r="S98" s="14"/>
      <c r="T98" s="14"/>
    </row>
    <row r="99" spans="1:20" s="26" customFormat="1" ht="12.75" customHeight="1" hidden="1">
      <c r="A99" s="14"/>
      <c r="B99" s="14"/>
      <c r="C99" s="28">
        <v>8</v>
      </c>
      <c r="D99" s="29"/>
      <c r="E99" s="28">
        <v>12</v>
      </c>
      <c r="F99" s="22">
        <v>41</v>
      </c>
      <c r="G99" s="28">
        <v>10</v>
      </c>
      <c r="H99" s="28">
        <v>30</v>
      </c>
      <c r="I99" s="28">
        <v>15</v>
      </c>
      <c r="J99" s="28">
        <v>54</v>
      </c>
      <c r="K99" s="28">
        <v>241</v>
      </c>
      <c r="L99" s="22">
        <v>59</v>
      </c>
      <c r="M99" s="14"/>
      <c r="Q99" s="14"/>
      <c r="R99" s="22"/>
      <c r="S99" s="14"/>
      <c r="T99" s="14"/>
    </row>
    <row r="100" spans="1:20" s="26" customFormat="1" ht="12.75" customHeight="1" hidden="1">
      <c r="A100" s="14"/>
      <c r="B100" s="14"/>
      <c r="C100" s="28">
        <v>8.1</v>
      </c>
      <c r="D100" s="29"/>
      <c r="E100" s="28">
        <v>12.2</v>
      </c>
      <c r="F100" s="22">
        <v>40</v>
      </c>
      <c r="G100" s="30"/>
      <c r="H100" s="30"/>
      <c r="I100" s="30"/>
      <c r="J100" s="28">
        <v>55</v>
      </c>
      <c r="K100" s="28">
        <v>243</v>
      </c>
      <c r="L100" s="22">
        <v>60</v>
      </c>
      <c r="M100" s="14"/>
      <c r="Q100" s="14"/>
      <c r="R100" s="22"/>
      <c r="S100" s="14"/>
      <c r="T100" s="14"/>
    </row>
    <row r="101" spans="1:20" s="26" customFormat="1" ht="12.75" customHeight="1" hidden="1">
      <c r="A101" s="14"/>
      <c r="B101" s="14"/>
      <c r="C101" s="30"/>
      <c r="D101" s="29"/>
      <c r="E101" s="28">
        <v>12.3</v>
      </c>
      <c r="F101" s="22">
        <v>39</v>
      </c>
      <c r="G101" s="28">
        <v>11</v>
      </c>
      <c r="H101" s="28">
        <v>31</v>
      </c>
      <c r="I101" s="28">
        <v>16</v>
      </c>
      <c r="J101" s="30"/>
      <c r="K101" s="28">
        <v>246</v>
      </c>
      <c r="L101" s="22">
        <v>61</v>
      </c>
      <c r="M101" s="14"/>
      <c r="Q101" s="14"/>
      <c r="R101" s="22"/>
      <c r="S101" s="14"/>
      <c r="T101" s="14"/>
    </row>
    <row r="102" spans="1:20" s="26" customFormat="1" ht="12.75" customHeight="1" hidden="1">
      <c r="A102" s="14"/>
      <c r="B102" s="14"/>
      <c r="C102" s="28">
        <v>8.2</v>
      </c>
      <c r="D102" s="29"/>
      <c r="E102" s="28">
        <v>12.4</v>
      </c>
      <c r="F102" s="22">
        <v>38</v>
      </c>
      <c r="G102" s="30"/>
      <c r="H102" s="30"/>
      <c r="I102" s="28">
        <v>17</v>
      </c>
      <c r="J102" s="28">
        <v>56</v>
      </c>
      <c r="K102" s="28">
        <v>248</v>
      </c>
      <c r="L102" s="22">
        <v>62</v>
      </c>
      <c r="M102" s="14"/>
      <c r="Q102" s="14"/>
      <c r="R102" s="22"/>
      <c r="S102" s="14"/>
      <c r="T102" s="14"/>
    </row>
    <row r="103" spans="1:20" s="26" customFormat="1" ht="12.75" customHeight="1" hidden="1">
      <c r="A103" s="14"/>
      <c r="B103" s="14"/>
      <c r="C103" s="28">
        <v>8.3</v>
      </c>
      <c r="D103" s="29"/>
      <c r="E103" s="28">
        <v>12.5</v>
      </c>
      <c r="F103" s="22">
        <v>37</v>
      </c>
      <c r="G103" s="30"/>
      <c r="H103" s="28">
        <v>32</v>
      </c>
      <c r="I103" s="28">
        <v>18</v>
      </c>
      <c r="J103" s="28">
        <v>57</v>
      </c>
      <c r="K103" s="28">
        <v>250</v>
      </c>
      <c r="L103" s="22">
        <v>63</v>
      </c>
      <c r="M103" s="14"/>
      <c r="Q103" s="14"/>
      <c r="R103" s="22"/>
      <c r="S103" s="14"/>
      <c r="T103" s="14"/>
    </row>
    <row r="104" spans="1:20" s="26" customFormat="1" ht="12.75" customHeight="1" hidden="1">
      <c r="A104" s="14"/>
      <c r="B104" s="14"/>
      <c r="C104" s="30"/>
      <c r="D104" s="29"/>
      <c r="E104" s="28">
        <v>12.6</v>
      </c>
      <c r="F104" s="22">
        <v>36</v>
      </c>
      <c r="G104" s="28">
        <v>12</v>
      </c>
      <c r="H104" s="30"/>
      <c r="I104" s="28">
        <v>19</v>
      </c>
      <c r="J104" s="28">
        <v>58</v>
      </c>
      <c r="K104" s="28">
        <v>253</v>
      </c>
      <c r="L104" s="22">
        <v>64</v>
      </c>
      <c r="M104" s="14"/>
      <c r="Q104" s="14"/>
      <c r="R104" s="22"/>
      <c r="S104" s="14"/>
      <c r="T104" s="14"/>
    </row>
    <row r="105" spans="1:20" s="26" customFormat="1" ht="12.75" customHeight="1" hidden="1">
      <c r="A105" s="14"/>
      <c r="B105" s="14"/>
      <c r="C105" s="28">
        <v>8.4</v>
      </c>
      <c r="D105" s="29"/>
      <c r="E105" s="28">
        <v>12.7</v>
      </c>
      <c r="F105" s="22">
        <v>35</v>
      </c>
      <c r="G105" s="30"/>
      <c r="H105" s="28">
        <v>33</v>
      </c>
      <c r="I105" s="30"/>
      <c r="J105" s="28">
        <v>59</v>
      </c>
      <c r="K105" s="28">
        <v>255</v>
      </c>
      <c r="L105" s="22">
        <v>65</v>
      </c>
      <c r="M105" s="14"/>
      <c r="Q105" s="14"/>
      <c r="R105" s="22"/>
      <c r="S105" s="14"/>
      <c r="T105" s="14"/>
    </row>
    <row r="106" spans="1:20" s="26" customFormat="1" ht="12.75" customHeight="1" hidden="1">
      <c r="A106" s="14"/>
      <c r="B106" s="14"/>
      <c r="C106" s="28">
        <v>8.5</v>
      </c>
      <c r="D106" s="29"/>
      <c r="E106" s="28">
        <v>12.8</v>
      </c>
      <c r="F106" s="22">
        <v>34</v>
      </c>
      <c r="G106" s="28">
        <v>13</v>
      </c>
      <c r="H106" s="30"/>
      <c r="I106" s="28">
        <v>20</v>
      </c>
      <c r="J106" s="28">
        <v>60</v>
      </c>
      <c r="K106" s="28">
        <v>257</v>
      </c>
      <c r="L106" s="22">
        <v>66</v>
      </c>
      <c r="M106" s="14"/>
      <c r="Q106" s="14"/>
      <c r="R106" s="22"/>
      <c r="S106" s="14"/>
      <c r="T106" s="14"/>
    </row>
    <row r="107" spans="1:20" s="26" customFormat="1" ht="12.75" customHeight="1" hidden="1">
      <c r="A107" s="14"/>
      <c r="B107" s="14"/>
      <c r="C107" s="30"/>
      <c r="D107" s="29"/>
      <c r="E107" s="28">
        <v>12.9</v>
      </c>
      <c r="F107" s="22">
        <v>33</v>
      </c>
      <c r="G107" s="30"/>
      <c r="H107" s="28">
        <v>34</v>
      </c>
      <c r="I107" s="28">
        <v>21</v>
      </c>
      <c r="J107" s="28">
        <v>61</v>
      </c>
      <c r="K107" s="28">
        <v>260</v>
      </c>
      <c r="L107" s="22">
        <v>67</v>
      </c>
      <c r="M107" s="14"/>
      <c r="Q107" s="14"/>
      <c r="R107" s="22"/>
      <c r="S107" s="14"/>
      <c r="T107" s="14"/>
    </row>
    <row r="108" spans="1:20" s="26" customFormat="1" ht="12.75" customHeight="1" hidden="1">
      <c r="A108" s="14"/>
      <c r="B108" s="14"/>
      <c r="C108" s="28">
        <v>8.6</v>
      </c>
      <c r="D108" s="29"/>
      <c r="E108" s="28">
        <v>13</v>
      </c>
      <c r="F108" s="22">
        <v>32</v>
      </c>
      <c r="G108" s="30"/>
      <c r="H108" s="30"/>
      <c r="I108" s="30"/>
      <c r="J108" s="28">
        <v>62</v>
      </c>
      <c r="K108" s="28">
        <v>262</v>
      </c>
      <c r="L108" s="22">
        <v>68</v>
      </c>
      <c r="M108" s="14"/>
      <c r="Q108" s="14"/>
      <c r="R108" s="22"/>
      <c r="S108" s="14"/>
      <c r="T108" s="14"/>
    </row>
    <row r="109" spans="1:20" s="26" customFormat="1" ht="12.75" customHeight="1" hidden="1">
      <c r="A109" s="14"/>
      <c r="B109" s="14"/>
      <c r="C109" s="28">
        <v>8.7</v>
      </c>
      <c r="D109" s="29"/>
      <c r="E109" s="28">
        <v>13.1</v>
      </c>
      <c r="F109" s="22">
        <v>31</v>
      </c>
      <c r="G109" s="28">
        <v>14</v>
      </c>
      <c r="H109" s="28">
        <v>35</v>
      </c>
      <c r="I109" s="28">
        <v>22</v>
      </c>
      <c r="J109" s="30"/>
      <c r="K109" s="28">
        <v>265</v>
      </c>
      <c r="L109" s="22">
        <v>69</v>
      </c>
      <c r="M109" s="14"/>
      <c r="Q109" s="14"/>
      <c r="R109" s="22"/>
      <c r="S109" s="14"/>
      <c r="T109" s="14"/>
    </row>
    <row r="110" spans="1:20" s="26" customFormat="1" ht="12.75" customHeight="1" hidden="1">
      <c r="A110" s="14"/>
      <c r="B110" s="14"/>
      <c r="C110" s="28">
        <v>8.8</v>
      </c>
      <c r="D110" s="29"/>
      <c r="E110" s="28">
        <v>13.2</v>
      </c>
      <c r="F110" s="22">
        <v>30</v>
      </c>
      <c r="G110" s="30"/>
      <c r="H110" s="30"/>
      <c r="I110" s="28">
        <v>23</v>
      </c>
      <c r="J110" s="28">
        <v>63</v>
      </c>
      <c r="K110" s="28">
        <v>267</v>
      </c>
      <c r="L110" s="22">
        <v>70</v>
      </c>
      <c r="M110" s="14"/>
      <c r="Q110" s="14"/>
      <c r="R110" s="22"/>
      <c r="S110" s="14"/>
      <c r="T110" s="14"/>
    </row>
    <row r="111" spans="1:20" s="26" customFormat="1" ht="12.75" customHeight="1" hidden="1">
      <c r="A111" s="14"/>
      <c r="B111" s="14"/>
      <c r="C111" s="28">
        <v>8.9</v>
      </c>
      <c r="D111" s="29"/>
      <c r="E111" s="28">
        <v>13.3</v>
      </c>
      <c r="F111" s="22">
        <v>29</v>
      </c>
      <c r="G111" s="28">
        <v>15</v>
      </c>
      <c r="H111" s="28">
        <v>36</v>
      </c>
      <c r="I111" s="30"/>
      <c r="J111" s="28">
        <v>64</v>
      </c>
      <c r="K111" s="28">
        <v>269</v>
      </c>
      <c r="L111" s="22">
        <v>71</v>
      </c>
      <c r="M111" s="14"/>
      <c r="Q111" s="14"/>
      <c r="R111" s="22"/>
      <c r="S111" s="14"/>
      <c r="T111" s="14"/>
    </row>
    <row r="112" spans="1:20" s="26" customFormat="1" ht="12.75" customHeight="1" hidden="1">
      <c r="A112" s="14"/>
      <c r="B112" s="14"/>
      <c r="C112" s="28">
        <v>9</v>
      </c>
      <c r="D112" s="29"/>
      <c r="E112" s="28">
        <v>13.4</v>
      </c>
      <c r="F112" s="22">
        <v>28</v>
      </c>
      <c r="G112" s="30"/>
      <c r="H112" s="30"/>
      <c r="I112" s="28">
        <v>24</v>
      </c>
      <c r="J112" s="28">
        <v>65</v>
      </c>
      <c r="K112" s="28">
        <v>272</v>
      </c>
      <c r="L112" s="22">
        <v>72</v>
      </c>
      <c r="M112" s="14"/>
      <c r="Q112" s="14"/>
      <c r="R112" s="22"/>
      <c r="S112" s="14"/>
      <c r="T112" s="14"/>
    </row>
    <row r="113" spans="1:20" s="26" customFormat="1" ht="12.75" customHeight="1" hidden="1">
      <c r="A113" s="14"/>
      <c r="B113" s="14"/>
      <c r="C113" s="28">
        <v>9.1</v>
      </c>
      <c r="D113" s="29"/>
      <c r="E113" s="28">
        <v>13.5</v>
      </c>
      <c r="F113" s="22">
        <v>27</v>
      </c>
      <c r="G113" s="30"/>
      <c r="H113" s="28">
        <v>37</v>
      </c>
      <c r="I113" s="28">
        <v>25</v>
      </c>
      <c r="J113" s="28">
        <v>66</v>
      </c>
      <c r="K113" s="28">
        <v>274</v>
      </c>
      <c r="L113" s="22">
        <v>73</v>
      </c>
      <c r="M113" s="14"/>
      <c r="Q113" s="14"/>
      <c r="R113" s="22"/>
      <c r="S113" s="14"/>
      <c r="T113" s="14"/>
    </row>
    <row r="114" spans="1:20" s="26" customFormat="1" ht="12.75" customHeight="1" hidden="1">
      <c r="A114" s="14"/>
      <c r="B114" s="14"/>
      <c r="C114" s="28">
        <v>9.2</v>
      </c>
      <c r="D114" s="29"/>
      <c r="E114" s="28">
        <v>13.6</v>
      </c>
      <c r="F114" s="22">
        <v>26</v>
      </c>
      <c r="G114" s="28">
        <v>16</v>
      </c>
      <c r="H114" s="30"/>
      <c r="I114" s="28">
        <v>26</v>
      </c>
      <c r="J114" s="28">
        <v>67</v>
      </c>
      <c r="K114" s="28">
        <v>276</v>
      </c>
      <c r="L114" s="22">
        <v>74</v>
      </c>
      <c r="M114" s="14"/>
      <c r="Q114" s="14"/>
      <c r="R114" s="22"/>
      <c r="S114" s="14"/>
      <c r="T114" s="14"/>
    </row>
    <row r="115" spans="1:20" s="26" customFormat="1" ht="12.75" customHeight="1" hidden="1">
      <c r="A115" s="14"/>
      <c r="B115" s="14"/>
      <c r="C115" s="28">
        <v>9.3</v>
      </c>
      <c r="D115" s="29"/>
      <c r="E115" s="28">
        <v>13.7</v>
      </c>
      <c r="F115" s="22">
        <v>25</v>
      </c>
      <c r="G115" s="30"/>
      <c r="H115" s="28">
        <v>38</v>
      </c>
      <c r="I115" s="30"/>
      <c r="J115" s="28">
        <v>68</v>
      </c>
      <c r="K115" s="28">
        <v>279</v>
      </c>
      <c r="L115" s="22">
        <v>75</v>
      </c>
      <c r="M115" s="14"/>
      <c r="Q115" s="14"/>
      <c r="R115" s="22"/>
      <c r="S115" s="14"/>
      <c r="T115" s="14"/>
    </row>
    <row r="116" spans="1:20" s="26" customFormat="1" ht="12.75" customHeight="1" hidden="1">
      <c r="A116" s="14"/>
      <c r="B116" s="14"/>
      <c r="C116" s="28">
        <v>9.4</v>
      </c>
      <c r="D116" s="29"/>
      <c r="E116" s="28">
        <v>13.8</v>
      </c>
      <c r="F116" s="22">
        <v>24</v>
      </c>
      <c r="G116" s="30"/>
      <c r="H116" s="30"/>
      <c r="I116" s="28">
        <v>27</v>
      </c>
      <c r="J116" s="28">
        <v>69</v>
      </c>
      <c r="K116" s="28">
        <v>281</v>
      </c>
      <c r="L116" s="22">
        <v>76</v>
      </c>
      <c r="M116" s="14"/>
      <c r="Q116" s="14"/>
      <c r="R116" s="22"/>
      <c r="S116" s="14"/>
      <c r="T116" s="14"/>
    </row>
    <row r="117" spans="1:20" s="26" customFormat="1" ht="12.75" customHeight="1" hidden="1">
      <c r="A117" s="14"/>
      <c r="B117" s="14"/>
      <c r="C117" s="28">
        <v>9.5</v>
      </c>
      <c r="D117" s="29"/>
      <c r="E117" s="28">
        <v>13.9</v>
      </c>
      <c r="F117" s="22">
        <v>23</v>
      </c>
      <c r="G117" s="28">
        <v>17</v>
      </c>
      <c r="H117" s="28">
        <v>39</v>
      </c>
      <c r="I117" s="28">
        <v>28</v>
      </c>
      <c r="J117" s="30"/>
      <c r="K117" s="28">
        <v>284</v>
      </c>
      <c r="L117" s="22">
        <v>77</v>
      </c>
      <c r="M117" s="14"/>
      <c r="Q117" s="14"/>
      <c r="R117" s="22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28">
        <v>14</v>
      </c>
      <c r="F118" s="22">
        <v>22</v>
      </c>
      <c r="G118" s="30"/>
      <c r="H118" s="30"/>
      <c r="I118" s="28">
        <v>29</v>
      </c>
      <c r="J118" s="28">
        <v>70</v>
      </c>
      <c r="K118" s="28">
        <v>286</v>
      </c>
      <c r="L118" s="22">
        <v>78</v>
      </c>
      <c r="M118" s="14"/>
      <c r="Q118" s="14"/>
      <c r="R118" s="22"/>
      <c r="S118" s="14"/>
      <c r="T118" s="14"/>
    </row>
    <row r="119" spans="1:20" s="26" customFormat="1" ht="12.75" customHeight="1" hidden="1">
      <c r="A119" s="14"/>
      <c r="B119" s="14"/>
      <c r="C119" s="28">
        <v>9.6</v>
      </c>
      <c r="D119" s="29"/>
      <c r="E119" s="28">
        <v>14.1</v>
      </c>
      <c r="F119" s="22">
        <v>21</v>
      </c>
      <c r="G119" s="30"/>
      <c r="H119" s="28">
        <v>40</v>
      </c>
      <c r="I119" s="30"/>
      <c r="J119" s="28">
        <v>71</v>
      </c>
      <c r="K119" s="28">
        <v>288</v>
      </c>
      <c r="L119" s="22">
        <v>79</v>
      </c>
      <c r="M119" s="14"/>
      <c r="Q119" s="14"/>
      <c r="R119" s="22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28">
        <v>14.2</v>
      </c>
      <c r="F120" s="22">
        <v>20</v>
      </c>
      <c r="G120" s="28">
        <v>18</v>
      </c>
      <c r="H120" s="30"/>
      <c r="I120" s="28">
        <v>30</v>
      </c>
      <c r="J120" s="30"/>
      <c r="K120" s="28">
        <v>290</v>
      </c>
      <c r="L120" s="22">
        <v>80</v>
      </c>
      <c r="M120" s="14"/>
      <c r="Q120" s="14"/>
      <c r="R120" s="22"/>
      <c r="S120" s="14"/>
      <c r="T120" s="14"/>
    </row>
    <row r="121" spans="1:20" s="26" customFormat="1" ht="12.75" customHeight="1" hidden="1">
      <c r="A121" s="14"/>
      <c r="B121" s="14"/>
      <c r="C121" s="28">
        <v>9.7</v>
      </c>
      <c r="D121" s="29"/>
      <c r="E121" s="28">
        <v>14.3</v>
      </c>
      <c r="F121" s="22">
        <v>19</v>
      </c>
      <c r="G121" s="30"/>
      <c r="H121" s="30"/>
      <c r="I121" s="30"/>
      <c r="J121" s="28">
        <v>72</v>
      </c>
      <c r="K121" s="30"/>
      <c r="L121" s="22">
        <v>81</v>
      </c>
      <c r="M121" s="14"/>
      <c r="Q121" s="14"/>
      <c r="R121" s="22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28">
        <v>14.4</v>
      </c>
      <c r="F122" s="22">
        <v>18</v>
      </c>
      <c r="G122" s="30"/>
      <c r="H122" s="28">
        <v>41</v>
      </c>
      <c r="I122" s="28">
        <v>31</v>
      </c>
      <c r="J122" s="30"/>
      <c r="K122" s="28">
        <v>293</v>
      </c>
      <c r="L122" s="22">
        <v>82</v>
      </c>
      <c r="M122" s="14"/>
      <c r="Q122" s="14"/>
      <c r="R122" s="22"/>
      <c r="S122" s="14"/>
      <c r="T122" s="14"/>
    </row>
    <row r="123" spans="1:20" s="26" customFormat="1" ht="12.75" customHeight="1" hidden="1">
      <c r="A123" s="14"/>
      <c r="B123" s="14"/>
      <c r="C123" s="30"/>
      <c r="D123" s="29"/>
      <c r="E123" s="28">
        <v>14.5</v>
      </c>
      <c r="F123" s="22">
        <v>17</v>
      </c>
      <c r="G123" s="28">
        <v>19</v>
      </c>
      <c r="H123" s="30"/>
      <c r="I123" s="30"/>
      <c r="J123" s="28">
        <v>73</v>
      </c>
      <c r="K123" s="30"/>
      <c r="L123" s="22">
        <v>83</v>
      </c>
      <c r="M123" s="14"/>
      <c r="Q123" s="14"/>
      <c r="R123" s="22"/>
      <c r="S123" s="14"/>
      <c r="T123" s="14"/>
    </row>
    <row r="124" spans="1:20" s="26" customFormat="1" ht="12.75" customHeight="1" hidden="1">
      <c r="A124" s="14"/>
      <c r="B124" s="14"/>
      <c r="C124" s="28">
        <v>9.8</v>
      </c>
      <c r="D124" s="29"/>
      <c r="E124" s="28">
        <v>14.6</v>
      </c>
      <c r="F124" s="22">
        <v>16</v>
      </c>
      <c r="G124" s="30"/>
      <c r="H124" s="30"/>
      <c r="I124" s="30"/>
      <c r="J124" s="30"/>
      <c r="K124" s="28">
        <v>296</v>
      </c>
      <c r="L124" s="22">
        <v>84</v>
      </c>
      <c r="M124" s="14"/>
      <c r="Q124" s="14"/>
      <c r="R124" s="22"/>
      <c r="S124" s="14"/>
      <c r="T124" s="14"/>
    </row>
    <row r="125" spans="1:20" s="26" customFormat="1" ht="12.75" customHeight="1" hidden="1">
      <c r="A125" s="14"/>
      <c r="B125" s="14"/>
      <c r="C125" s="30"/>
      <c r="D125" s="29"/>
      <c r="E125" s="28">
        <v>14.7</v>
      </c>
      <c r="F125" s="22">
        <v>15</v>
      </c>
      <c r="G125" s="30"/>
      <c r="H125" s="30"/>
      <c r="I125" s="28">
        <v>32</v>
      </c>
      <c r="J125" s="30"/>
      <c r="K125" s="30"/>
      <c r="L125" s="22">
        <v>85</v>
      </c>
      <c r="M125" s="14"/>
      <c r="Q125" s="14"/>
      <c r="R125" s="22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30"/>
      <c r="F126" s="22">
        <v>14</v>
      </c>
      <c r="G126" s="28">
        <v>20</v>
      </c>
      <c r="H126" s="28">
        <v>42</v>
      </c>
      <c r="I126" s="30"/>
      <c r="J126" s="28">
        <v>74</v>
      </c>
      <c r="K126" s="28">
        <v>299</v>
      </c>
      <c r="L126" s="22">
        <v>86</v>
      </c>
      <c r="M126" s="14"/>
      <c r="Q126" s="14"/>
      <c r="R126" s="22"/>
      <c r="S126" s="14"/>
      <c r="T126" s="14"/>
    </row>
    <row r="127" spans="1:20" s="26" customFormat="1" ht="12.75" customHeight="1" hidden="1">
      <c r="A127" s="14"/>
      <c r="B127" s="14"/>
      <c r="C127" s="28">
        <v>9.9</v>
      </c>
      <c r="D127" s="29"/>
      <c r="E127" s="28">
        <v>14.8</v>
      </c>
      <c r="F127" s="22">
        <v>13</v>
      </c>
      <c r="G127" s="30"/>
      <c r="H127" s="30"/>
      <c r="I127" s="30"/>
      <c r="J127" s="30"/>
      <c r="K127" s="30"/>
      <c r="L127" s="22">
        <v>87</v>
      </c>
      <c r="M127" s="14"/>
      <c r="Q127" s="14"/>
      <c r="R127" s="22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30"/>
      <c r="F128" s="22">
        <v>12</v>
      </c>
      <c r="G128" s="30"/>
      <c r="H128" s="30"/>
      <c r="I128" s="30"/>
      <c r="J128" s="30"/>
      <c r="K128" s="28">
        <v>302</v>
      </c>
      <c r="L128" s="22">
        <v>88</v>
      </c>
      <c r="M128" s="14"/>
      <c r="Q128" s="14"/>
      <c r="R128" s="22"/>
      <c r="S128" s="14"/>
      <c r="T128" s="14"/>
    </row>
    <row r="129" spans="1:20" s="26" customFormat="1" ht="12.75" customHeight="1" hidden="1">
      <c r="A129" s="14"/>
      <c r="B129" s="14"/>
      <c r="C129" s="30"/>
      <c r="D129" s="29"/>
      <c r="E129" s="28">
        <v>14.9</v>
      </c>
      <c r="F129" s="22">
        <v>11</v>
      </c>
      <c r="G129" s="28">
        <v>21</v>
      </c>
      <c r="H129" s="30"/>
      <c r="I129" s="28">
        <v>33</v>
      </c>
      <c r="J129" s="28">
        <v>75</v>
      </c>
      <c r="K129" s="30"/>
      <c r="L129" s="22">
        <v>89</v>
      </c>
      <c r="M129" s="14"/>
      <c r="Q129" s="14"/>
      <c r="R129" s="22"/>
      <c r="S129" s="14"/>
      <c r="T129" s="14"/>
    </row>
    <row r="130" spans="1:20" s="26" customFormat="1" ht="12.75" customHeight="1" hidden="1">
      <c r="A130" s="14"/>
      <c r="B130" s="14"/>
      <c r="C130" s="28">
        <v>10</v>
      </c>
      <c r="D130" s="29"/>
      <c r="E130" s="30"/>
      <c r="F130" s="22">
        <v>10</v>
      </c>
      <c r="G130" s="30"/>
      <c r="H130" s="28">
        <v>43</v>
      </c>
      <c r="I130" s="30"/>
      <c r="J130" s="30"/>
      <c r="K130" s="28">
        <v>305</v>
      </c>
      <c r="L130" s="22">
        <v>90</v>
      </c>
      <c r="M130" s="14"/>
      <c r="Q130" s="14"/>
      <c r="R130" s="22"/>
      <c r="S130" s="14"/>
      <c r="T130" s="14"/>
    </row>
    <row r="131" spans="1:20" s="26" customFormat="1" ht="12.75" customHeight="1" hidden="1">
      <c r="A131" s="14"/>
      <c r="B131" s="14"/>
      <c r="C131" s="30"/>
      <c r="D131" s="29"/>
      <c r="E131" s="28">
        <v>15</v>
      </c>
      <c r="F131" s="22">
        <v>9</v>
      </c>
      <c r="G131" s="30"/>
      <c r="H131" s="30"/>
      <c r="I131" s="30"/>
      <c r="J131" s="30"/>
      <c r="K131" s="28">
        <v>306</v>
      </c>
      <c r="L131" s="22">
        <v>91</v>
      </c>
      <c r="M131" s="14"/>
      <c r="Q131" s="14"/>
      <c r="R131" s="22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30"/>
      <c r="F132" s="22">
        <v>8</v>
      </c>
      <c r="G132" s="28">
        <v>22</v>
      </c>
      <c r="H132" s="30"/>
      <c r="I132" s="30"/>
      <c r="J132" s="30"/>
      <c r="K132" s="28">
        <v>307</v>
      </c>
      <c r="L132" s="22">
        <v>92</v>
      </c>
      <c r="M132" s="14"/>
      <c r="Q132" s="14"/>
      <c r="R132" s="22"/>
      <c r="S132" s="14"/>
      <c r="T132" s="14"/>
    </row>
    <row r="133" spans="1:20" s="26" customFormat="1" ht="12.75" customHeight="1" hidden="1">
      <c r="A133" s="14"/>
      <c r="B133" s="14"/>
      <c r="C133" s="28">
        <v>10.1</v>
      </c>
      <c r="D133" s="29"/>
      <c r="E133" s="28">
        <v>15.1</v>
      </c>
      <c r="F133" s="22">
        <v>7</v>
      </c>
      <c r="G133" s="30"/>
      <c r="H133" s="30"/>
      <c r="I133" s="30"/>
      <c r="J133" s="28">
        <v>76</v>
      </c>
      <c r="K133" s="28">
        <v>308</v>
      </c>
      <c r="L133" s="22">
        <v>93</v>
      </c>
      <c r="M133" s="14"/>
      <c r="Q133" s="14"/>
      <c r="R133" s="22"/>
      <c r="S133" s="14"/>
      <c r="T133" s="14"/>
    </row>
    <row r="134" spans="1:20" s="26" customFormat="1" ht="12.75" customHeight="1" hidden="1">
      <c r="A134" s="14"/>
      <c r="B134" s="14"/>
      <c r="C134" s="30"/>
      <c r="D134" s="29"/>
      <c r="E134" s="30"/>
      <c r="F134" s="22">
        <v>6</v>
      </c>
      <c r="G134" s="30"/>
      <c r="H134" s="28">
        <v>44</v>
      </c>
      <c r="I134" s="28">
        <v>34</v>
      </c>
      <c r="J134" s="30"/>
      <c r="K134" s="28">
        <v>309</v>
      </c>
      <c r="L134" s="22">
        <v>94</v>
      </c>
      <c r="M134" s="14"/>
      <c r="Q134" s="14"/>
      <c r="R134" s="22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28">
        <v>15.2</v>
      </c>
      <c r="F135" s="22">
        <v>5</v>
      </c>
      <c r="G135" s="28">
        <v>23</v>
      </c>
      <c r="H135" s="30"/>
      <c r="I135" s="30"/>
      <c r="J135" s="30"/>
      <c r="K135" s="28">
        <v>310</v>
      </c>
      <c r="L135" s="22">
        <v>95</v>
      </c>
      <c r="M135" s="14"/>
      <c r="Q135" s="14"/>
      <c r="R135" s="22"/>
      <c r="S135" s="14"/>
      <c r="T135" s="14"/>
    </row>
    <row r="136" spans="1:20" s="26" customFormat="1" ht="12.75" customHeight="1" hidden="1">
      <c r="A136" s="14"/>
      <c r="B136" s="14"/>
      <c r="C136" s="28">
        <v>10.2</v>
      </c>
      <c r="D136" s="29"/>
      <c r="E136" s="30"/>
      <c r="F136" s="22">
        <v>4</v>
      </c>
      <c r="G136" s="30"/>
      <c r="H136" s="30"/>
      <c r="I136" s="30"/>
      <c r="J136" s="30"/>
      <c r="K136" s="28">
        <v>311</v>
      </c>
      <c r="L136" s="22">
        <v>96</v>
      </c>
      <c r="M136" s="14"/>
      <c r="Q136" s="14"/>
      <c r="R136" s="22"/>
      <c r="S136" s="14"/>
      <c r="T136" s="14"/>
    </row>
    <row r="137" spans="1:20" s="26" customFormat="1" ht="12.75" customHeight="1" hidden="1">
      <c r="A137" s="14"/>
      <c r="B137" s="14"/>
      <c r="C137" s="30"/>
      <c r="D137" s="31"/>
      <c r="E137" s="28">
        <v>15.3</v>
      </c>
      <c r="F137" s="22">
        <v>3</v>
      </c>
      <c r="G137" s="30"/>
      <c r="H137" s="30"/>
      <c r="I137" s="30"/>
      <c r="J137" s="30"/>
      <c r="K137" s="28">
        <v>312</v>
      </c>
      <c r="L137" s="22">
        <v>97</v>
      </c>
      <c r="M137" s="14"/>
      <c r="Q137" s="14"/>
      <c r="R137" s="22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28">
        <v>24</v>
      </c>
      <c r="H138" s="30"/>
      <c r="I138" s="30"/>
      <c r="J138" s="28">
        <v>77</v>
      </c>
      <c r="K138" s="30"/>
      <c r="L138" s="22">
        <v>98</v>
      </c>
      <c r="M138" s="14"/>
      <c r="Q138" s="14"/>
      <c r="R138" s="22"/>
      <c r="S138" s="14"/>
      <c r="T138" s="14"/>
    </row>
    <row r="139" spans="1:20" s="26" customFormat="1" ht="12.75" customHeight="1" hidden="1">
      <c r="A139" s="14"/>
      <c r="B139" s="14"/>
      <c r="C139" s="28">
        <v>10.3</v>
      </c>
      <c r="D139" s="31"/>
      <c r="E139" s="28">
        <v>15.4</v>
      </c>
      <c r="F139" s="22">
        <v>1</v>
      </c>
      <c r="G139" s="30"/>
      <c r="H139" s="28">
        <v>45</v>
      </c>
      <c r="I139" s="30"/>
      <c r="J139" s="30"/>
      <c r="K139" s="28">
        <v>313</v>
      </c>
      <c r="L139" s="22">
        <v>99</v>
      </c>
      <c r="M139" s="14"/>
      <c r="Q139" s="14"/>
      <c r="R139" s="22"/>
      <c r="S139" s="14"/>
      <c r="T139" s="14"/>
    </row>
    <row r="140" spans="1:20" s="26" customFormat="1" ht="12.75" customHeight="1" hidden="1">
      <c r="A140" s="14"/>
      <c r="B140" s="14"/>
      <c r="C140" s="20">
        <v>10.4</v>
      </c>
      <c r="D140" s="33"/>
      <c r="E140" s="20">
        <v>15.5</v>
      </c>
      <c r="F140" s="22">
        <v>0</v>
      </c>
      <c r="G140" s="30"/>
      <c r="H140" s="30"/>
      <c r="I140" s="28">
        <v>35</v>
      </c>
      <c r="J140" s="30"/>
      <c r="K140" s="30"/>
      <c r="L140" s="22">
        <v>100</v>
      </c>
      <c r="M140" s="14"/>
      <c r="Q140" s="14"/>
      <c r="R140" s="22"/>
      <c r="S140" s="14"/>
      <c r="T140" s="14"/>
    </row>
    <row r="141" spans="1:20" s="26" customFormat="1" ht="12.75" customHeight="1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Q141" s="14"/>
      <c r="R141" s="22"/>
      <c r="S141" s="14"/>
      <c r="T141" s="14"/>
    </row>
    <row r="142" spans="1:20" s="26" customFormat="1" ht="12.75" customHeight="1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Q142" s="14"/>
      <c r="R142" s="22"/>
      <c r="S142" s="14"/>
      <c r="T142" s="14"/>
    </row>
    <row r="143" spans="1:20" s="26" customFormat="1" ht="12.75" customHeight="1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Q143" s="14"/>
      <c r="R143" s="22"/>
      <c r="S143" s="14"/>
      <c r="T143" s="14"/>
    </row>
    <row r="144" spans="1:20" s="26" customFormat="1" ht="12.75" customHeight="1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Q144" s="14"/>
      <c r="R144" s="22"/>
      <c r="S144" s="14"/>
      <c r="T144" s="14"/>
    </row>
    <row r="145" spans="1:20" s="26" customFormat="1" ht="12.75" customHeight="1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Q145" s="14"/>
      <c r="R145" s="22"/>
      <c r="S145" s="14"/>
      <c r="T145" s="14"/>
    </row>
    <row r="146" spans="1:20" s="26" customFormat="1" ht="12.7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Q146" s="14"/>
      <c r="R146" s="22"/>
      <c r="S146" s="14"/>
      <c r="T146" s="14"/>
    </row>
    <row r="147" spans="1:20" s="26" customFormat="1" ht="12.75" customHeight="1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Q147" s="14"/>
      <c r="R147" s="22"/>
      <c r="S147" s="14"/>
      <c r="T147" s="14"/>
    </row>
    <row r="148" spans="1:20" s="26" customFormat="1" ht="12.75" customHeight="1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Q148" s="14"/>
      <c r="R148" s="22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Q149" s="23"/>
      <c r="R149" s="22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Q150" s="23"/>
      <c r="R150" s="22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Q151" s="23"/>
      <c r="R151" s="22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Q152" s="23"/>
      <c r="R152" s="22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Q153" s="23"/>
      <c r="R153" s="22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Q154" s="23"/>
      <c r="R154" s="22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Q155" s="23"/>
      <c r="R155" s="22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Q156" s="23"/>
      <c r="R156" s="22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Q157" s="23"/>
      <c r="R157" s="22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Q158" s="23"/>
      <c r="R158" s="22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Q159" s="23"/>
      <c r="R159" s="22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Q160" s="23"/>
      <c r="R160" s="22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Q161" s="23"/>
      <c r="R161" s="22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Q162" s="23"/>
      <c r="R162" s="22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Q163" s="23"/>
      <c r="R163" s="22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Q164" s="23"/>
      <c r="R164" s="22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Q165" s="23"/>
      <c r="R165" s="22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Q166" s="23"/>
      <c r="R166" s="22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Q167" s="23"/>
      <c r="R167" s="22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Q168" s="23"/>
      <c r="R168" s="22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Q169" s="23"/>
      <c r="R169" s="22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Q170" s="23"/>
      <c r="R170" s="22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Q171" s="23"/>
      <c r="R171" s="22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Q172" s="23"/>
      <c r="R172" s="22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Q173" s="23"/>
      <c r="R173" s="22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Q174" s="23"/>
      <c r="R174" s="22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Q175" s="23"/>
      <c r="R175" s="22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Q176" s="23"/>
      <c r="R176" s="22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Q177" s="23"/>
      <c r="R177" s="22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Q178" s="23"/>
      <c r="R178" s="22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Q179" s="23"/>
      <c r="R179" s="22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Q180" s="23"/>
      <c r="R180" s="22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Q181" s="23"/>
      <c r="R181" s="22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Q182" s="23"/>
      <c r="R182" s="22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Q183" s="23"/>
      <c r="R183" s="22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Q184" s="23"/>
      <c r="R184" s="22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Q185" s="23"/>
      <c r="R185" s="22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Q186" s="23"/>
      <c r="R186" s="22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Q187" s="23"/>
      <c r="R187" s="22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Q188" s="23"/>
      <c r="R188" s="22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Q189" s="23"/>
      <c r="R189" s="22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Q190" s="23"/>
      <c r="R190" s="22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Q191" s="23"/>
      <c r="R191" s="22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Q192" s="23"/>
      <c r="R192" s="22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Q193" s="23"/>
      <c r="R193" s="22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Q194" s="23"/>
      <c r="R194" s="22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Q195" s="23"/>
      <c r="R195" s="22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Q196" s="23"/>
      <c r="R196" s="22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Q197" s="23"/>
      <c r="R197" s="22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Q198" s="23"/>
      <c r="R198" s="22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Q199" s="23"/>
      <c r="R199" s="22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Q200" s="23"/>
      <c r="R200" s="22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Q201" s="23"/>
      <c r="R201" s="22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Q202" s="23"/>
      <c r="R202" s="22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Q203" s="23"/>
      <c r="R203" s="22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Q204" s="23"/>
      <c r="R204" s="22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Q205" s="23"/>
      <c r="R205" s="22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Q206" s="23"/>
      <c r="R206" s="22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Q207" s="23"/>
      <c r="R207" s="22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Q208" s="23"/>
      <c r="R208" s="22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Q209" s="23"/>
      <c r="R209" s="22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Q210" s="23"/>
      <c r="R210" s="22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Q211" s="23"/>
      <c r="R211" s="22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Q212" s="23"/>
      <c r="R212" s="22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4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4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4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4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34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34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5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5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5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1"/>
      <c r="P276" s="22"/>
      <c r="Q276" s="23"/>
      <c r="R276" s="23"/>
      <c r="S276" s="23"/>
      <c r="T276" s="23"/>
    </row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AND(ROW(),2,COUNTA('17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40</v>
      </c>
      <c r="B3" s="55"/>
      <c r="C3" s="55"/>
      <c r="D3" s="55"/>
      <c r="E3" s="55" t="s">
        <v>36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IF(C6="","",VLOOKUP(C6,Autor!Z$5:AA238,2))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IF(C7="","",VLOOKUP(C7,Autor!Z$5:AA239,2))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IF(C8="","",VLOOKUP(C8,Autor!Z$5:AA240,2))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IF(C9="","",VLOOKUP(C9,Autor!Z$5:AA241,2))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IF(C10="","",VLOOKUP(C10,Autor!Z$5:AA242,2))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IF(C11="","",VLOOKUP(C11,Autor!Z$5:AA243,2))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IF(C12="","",VLOOKUP(C12,Autor!Z$5:AA244,2))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IF(C13="","",VLOOKUP(C13,Autor!Z$5:AA245,2))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IF(C14="","",VLOOKUP(C14,Autor!Z$5:AA246,2))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IF(C15="","",VLOOKUP(C15,Autor!Z$5:AA247,2))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IF(C16="","",VLOOKUP(C16,Autor!Z$5:AA248,2))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IF(C17="","",VLOOKUP(C17,Autor!Z$5:AA249,2))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IF(C18="","",VLOOKUP(C18,Autor!Z$5:AA250,2))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IF(C19="","",VLOOKUP(C19,Autor!Z$5:AA251,2))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IF(C20="","",VLOOKUP(C20,Autor!Z$5:AA252,2))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IF(C21="","",VLOOKUP(C21,Autor!Z$5:AA253,2))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IF(C22="","",VLOOKUP(C22,Autor!Z$5:AA254,2))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IF(C23="","",VLOOKUP(C23,Autor!Z$5:AA255,2))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IF(C24="","",VLOOKUP(C24,Autor!Z$5:AA256,2))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IF(C25="","",VLOOKUP(C25,Autor!Z$5:AA257,2))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IF(C26="","",VLOOKUP(C26,Autor!Z$5:AA258,2))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IF(C27="","",VLOOKUP(C27,Autor!Z$5:AA259,2))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IF(C28="","",VLOOKUP(C28,Autor!Z$5:AA260,2))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IF(C29="","",VLOOKUP(C29,Autor!Z$5:AA261,2))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IF(C30="","",VLOOKUP(C30,Autor!Z$5:AA262,2))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IF(C31="","",VLOOKUP(C31,Autor!Z$5:AA263,2))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28">
        <v>0.1</v>
      </c>
      <c r="D40" s="29"/>
      <c r="E40" s="30"/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0"/>
      <c r="D41" s="31"/>
      <c r="E41" s="28">
        <v>0.1</v>
      </c>
      <c r="F41" s="22">
        <v>99</v>
      </c>
      <c r="G41" s="30"/>
      <c r="H41" s="30"/>
      <c r="I41" s="28">
        <v>-24</v>
      </c>
      <c r="J41" s="28">
        <v>16</v>
      </c>
      <c r="K41" s="30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30"/>
      <c r="F42" s="22">
        <v>98</v>
      </c>
      <c r="G42" s="30"/>
      <c r="H42" s="28">
        <v>8</v>
      </c>
      <c r="I42" s="30"/>
      <c r="J42" s="30"/>
      <c r="K42" s="28">
        <v>134</v>
      </c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0"/>
      <c r="D43" s="31"/>
      <c r="E43" s="28">
        <v>7.1</v>
      </c>
      <c r="F43" s="22">
        <v>97</v>
      </c>
      <c r="G43" s="30"/>
      <c r="H43" s="30"/>
      <c r="I43" s="28">
        <v>-23</v>
      </c>
      <c r="J43" s="30"/>
      <c r="K43" s="30"/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30"/>
      <c r="F44" s="22">
        <v>96</v>
      </c>
      <c r="G44" s="30"/>
      <c r="H44" s="30"/>
      <c r="I44" s="30"/>
      <c r="J44" s="30"/>
      <c r="K44" s="28">
        <v>135</v>
      </c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28">
        <v>7.2</v>
      </c>
      <c r="F45" s="22">
        <v>95</v>
      </c>
      <c r="G45" s="30"/>
      <c r="H45" s="28">
        <v>9</v>
      </c>
      <c r="I45" s="28">
        <v>-22</v>
      </c>
      <c r="J45" s="30"/>
      <c r="K45" s="30"/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28">
        <v>5.3</v>
      </c>
      <c r="D46" s="29"/>
      <c r="E46" s="30"/>
      <c r="F46" s="22">
        <v>94</v>
      </c>
      <c r="G46" s="30"/>
      <c r="H46" s="30"/>
      <c r="I46" s="30"/>
      <c r="J46" s="30"/>
      <c r="K46" s="28">
        <v>136</v>
      </c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0"/>
      <c r="D47" s="31"/>
      <c r="E47" s="28">
        <v>7.3</v>
      </c>
      <c r="F47" s="22">
        <v>93</v>
      </c>
      <c r="G47" s="30"/>
      <c r="H47" s="30"/>
      <c r="I47" s="28">
        <v>-21</v>
      </c>
      <c r="J47" s="28">
        <v>17</v>
      </c>
      <c r="K47" s="28">
        <v>137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30"/>
      <c r="F48" s="22">
        <v>92</v>
      </c>
      <c r="G48" s="30"/>
      <c r="H48" s="28">
        <v>10</v>
      </c>
      <c r="I48" s="30"/>
      <c r="J48" s="30"/>
      <c r="K48" s="28">
        <v>138</v>
      </c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0"/>
      <c r="D49" s="31"/>
      <c r="E49" s="28">
        <v>7.4</v>
      </c>
      <c r="F49" s="22">
        <v>91</v>
      </c>
      <c r="G49" s="30"/>
      <c r="H49" s="30"/>
      <c r="I49" s="28">
        <v>-20</v>
      </c>
      <c r="J49" s="30"/>
      <c r="K49" s="28">
        <v>139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30"/>
      <c r="F50" s="22">
        <v>90</v>
      </c>
      <c r="G50" s="30"/>
      <c r="H50" s="30"/>
      <c r="I50" s="30"/>
      <c r="J50" s="30"/>
      <c r="K50" s="28">
        <v>140</v>
      </c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28">
        <v>5.4</v>
      </c>
      <c r="D51" s="31"/>
      <c r="E51" s="28">
        <v>7.5</v>
      </c>
      <c r="F51" s="22">
        <v>89</v>
      </c>
      <c r="G51" s="30"/>
      <c r="H51" s="28">
        <v>11</v>
      </c>
      <c r="I51" s="28">
        <v>-19</v>
      </c>
      <c r="J51" s="30"/>
      <c r="K51" s="28">
        <v>141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0"/>
      <c r="D52" s="29"/>
      <c r="E52" s="30"/>
      <c r="F52" s="22">
        <v>88</v>
      </c>
      <c r="G52" s="30"/>
      <c r="H52" s="30"/>
      <c r="I52" s="30"/>
      <c r="J52" s="28">
        <v>18</v>
      </c>
      <c r="K52" s="28">
        <v>142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28">
        <v>7.6</v>
      </c>
      <c r="F53" s="22">
        <v>87</v>
      </c>
      <c r="G53" s="30"/>
      <c r="H53" s="30"/>
      <c r="I53" s="28">
        <v>-18</v>
      </c>
      <c r="J53" s="30"/>
      <c r="K53" s="28">
        <v>143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0"/>
      <c r="D54" s="29"/>
      <c r="E54" s="30"/>
      <c r="F54" s="22">
        <v>86</v>
      </c>
      <c r="G54" s="30"/>
      <c r="H54" s="28">
        <v>12</v>
      </c>
      <c r="I54" s="30"/>
      <c r="J54" s="30"/>
      <c r="K54" s="28">
        <v>144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28">
        <v>5.5</v>
      </c>
      <c r="D55" s="29"/>
      <c r="E55" s="28">
        <v>7.7</v>
      </c>
      <c r="F55" s="22">
        <v>85</v>
      </c>
      <c r="G55" s="30"/>
      <c r="H55" s="30"/>
      <c r="I55" s="28">
        <v>-17</v>
      </c>
      <c r="J55" s="30"/>
      <c r="K55" s="28">
        <v>145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0"/>
      <c r="D56" s="29"/>
      <c r="E56" s="30"/>
      <c r="F56" s="22">
        <v>84</v>
      </c>
      <c r="G56" s="30"/>
      <c r="H56" s="30"/>
      <c r="I56" s="28">
        <v>-16</v>
      </c>
      <c r="J56" s="28">
        <v>19</v>
      </c>
      <c r="K56" s="28">
        <v>146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0"/>
      <c r="D57" s="29"/>
      <c r="E57" s="28">
        <v>7.8</v>
      </c>
      <c r="F57" s="22">
        <v>83</v>
      </c>
      <c r="G57" s="30"/>
      <c r="H57" s="28">
        <v>13</v>
      </c>
      <c r="I57" s="30"/>
      <c r="J57" s="30"/>
      <c r="K57" s="28">
        <v>147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28">
        <v>5.6</v>
      </c>
      <c r="D58" s="29"/>
      <c r="E58" s="30"/>
      <c r="F58" s="22">
        <v>82</v>
      </c>
      <c r="G58" s="30"/>
      <c r="H58" s="30"/>
      <c r="I58" s="28">
        <v>-15</v>
      </c>
      <c r="J58" s="30"/>
      <c r="K58" s="28">
        <v>148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30"/>
      <c r="D59" s="29"/>
      <c r="E59" s="28">
        <v>7.9</v>
      </c>
      <c r="F59" s="22">
        <v>81</v>
      </c>
      <c r="G59" s="30"/>
      <c r="H59" s="30"/>
      <c r="I59" s="28">
        <v>-14</v>
      </c>
      <c r="J59" s="28">
        <v>20</v>
      </c>
      <c r="K59" s="28">
        <v>150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28">
        <v>5.7</v>
      </c>
      <c r="D60" s="29"/>
      <c r="E60" s="28">
        <v>8</v>
      </c>
      <c r="F60" s="22">
        <v>80</v>
      </c>
      <c r="G60" s="30"/>
      <c r="H60" s="28">
        <v>14</v>
      </c>
      <c r="I60" s="28">
        <v>-13</v>
      </c>
      <c r="J60" s="30"/>
      <c r="K60" s="28">
        <v>152</v>
      </c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30"/>
      <c r="D61" s="29"/>
      <c r="E61" s="28">
        <v>8.1</v>
      </c>
      <c r="F61" s="22">
        <v>79</v>
      </c>
      <c r="G61" s="30"/>
      <c r="H61" s="30"/>
      <c r="I61" s="30"/>
      <c r="J61" s="28">
        <v>21</v>
      </c>
      <c r="K61" s="28">
        <v>154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8">
        <v>5.8</v>
      </c>
      <c r="D62" s="29"/>
      <c r="E62" s="28">
        <v>8.2</v>
      </c>
      <c r="F62" s="22">
        <v>78</v>
      </c>
      <c r="G62" s="30"/>
      <c r="H62" s="30"/>
      <c r="I62" s="28">
        <v>-12</v>
      </c>
      <c r="J62" s="28">
        <v>22</v>
      </c>
      <c r="K62" s="28">
        <v>156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30"/>
      <c r="D63" s="29"/>
      <c r="E63" s="28">
        <v>8.3</v>
      </c>
      <c r="F63" s="22">
        <v>77</v>
      </c>
      <c r="G63" s="30"/>
      <c r="H63" s="28">
        <v>15</v>
      </c>
      <c r="I63" s="28">
        <v>-11</v>
      </c>
      <c r="J63" s="28">
        <v>23</v>
      </c>
      <c r="K63" s="28">
        <v>158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8">
        <v>5.9</v>
      </c>
      <c r="D64" s="29"/>
      <c r="E64" s="28">
        <v>8.4</v>
      </c>
      <c r="F64" s="22">
        <v>76</v>
      </c>
      <c r="G64" s="30"/>
      <c r="H64" s="30"/>
      <c r="I64" s="30"/>
      <c r="J64" s="28">
        <v>24</v>
      </c>
      <c r="K64" s="28">
        <v>160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30"/>
      <c r="D65" s="29"/>
      <c r="E65" s="28">
        <v>8.5</v>
      </c>
      <c r="F65" s="22">
        <v>75</v>
      </c>
      <c r="G65" s="30"/>
      <c r="H65" s="30"/>
      <c r="I65" s="28">
        <v>-10</v>
      </c>
      <c r="J65" s="28">
        <v>25</v>
      </c>
      <c r="K65" s="28">
        <v>165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6</v>
      </c>
      <c r="D66" s="29"/>
      <c r="E66" s="28">
        <v>8.6</v>
      </c>
      <c r="F66" s="22">
        <v>74</v>
      </c>
      <c r="G66" s="30"/>
      <c r="H66" s="28">
        <v>16</v>
      </c>
      <c r="I66" s="28">
        <v>-9</v>
      </c>
      <c r="J66" s="28">
        <v>26</v>
      </c>
      <c r="K66" s="28">
        <v>168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30"/>
      <c r="D67" s="29"/>
      <c r="E67" s="28">
        <v>8.7</v>
      </c>
      <c r="F67" s="22">
        <v>73</v>
      </c>
      <c r="G67" s="30"/>
      <c r="H67" s="30"/>
      <c r="I67" s="28">
        <v>-8</v>
      </c>
      <c r="J67" s="28">
        <v>27</v>
      </c>
      <c r="K67" s="28">
        <v>170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8">
        <v>6.1</v>
      </c>
      <c r="D68" s="29"/>
      <c r="E68" s="28">
        <v>8.8</v>
      </c>
      <c r="F68" s="22">
        <v>72</v>
      </c>
      <c r="G68" s="30"/>
      <c r="H68" s="30"/>
      <c r="I68" s="30"/>
      <c r="J68" s="28">
        <v>28</v>
      </c>
      <c r="K68" s="28">
        <v>172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6.2</v>
      </c>
      <c r="D69" s="29"/>
      <c r="E69" s="28">
        <v>8.9</v>
      </c>
      <c r="F69" s="22">
        <v>71</v>
      </c>
      <c r="G69" s="30"/>
      <c r="H69" s="28">
        <v>17</v>
      </c>
      <c r="I69" s="28">
        <v>-7</v>
      </c>
      <c r="J69" s="28">
        <v>29</v>
      </c>
      <c r="K69" s="28">
        <v>174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30"/>
      <c r="D70" s="29"/>
      <c r="E70" s="28">
        <v>9</v>
      </c>
      <c r="F70" s="22">
        <v>70</v>
      </c>
      <c r="G70" s="30"/>
      <c r="H70" s="30"/>
      <c r="I70" s="28">
        <v>-6</v>
      </c>
      <c r="J70" s="28">
        <v>30</v>
      </c>
      <c r="K70" s="28">
        <v>176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6.3</v>
      </c>
      <c r="D71" s="29"/>
      <c r="E71" s="28">
        <v>9.1</v>
      </c>
      <c r="F71" s="22">
        <v>69</v>
      </c>
      <c r="G71" s="30"/>
      <c r="H71" s="30"/>
      <c r="I71" s="28">
        <v>-5</v>
      </c>
      <c r="J71" s="28">
        <v>31</v>
      </c>
      <c r="K71" s="28">
        <v>179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30"/>
      <c r="D72" s="29"/>
      <c r="E72" s="28">
        <v>9.2</v>
      </c>
      <c r="F72" s="22">
        <v>68</v>
      </c>
      <c r="G72" s="30"/>
      <c r="H72" s="28">
        <v>18</v>
      </c>
      <c r="I72" s="30"/>
      <c r="J72" s="30"/>
      <c r="K72" s="28">
        <v>181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8">
        <v>6.4</v>
      </c>
      <c r="D73" s="29"/>
      <c r="E73" s="28">
        <v>9.3</v>
      </c>
      <c r="F73" s="22">
        <v>67</v>
      </c>
      <c r="G73" s="30"/>
      <c r="H73" s="30"/>
      <c r="I73" s="28">
        <v>-4</v>
      </c>
      <c r="J73" s="28">
        <v>32</v>
      </c>
      <c r="K73" s="28">
        <v>183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30"/>
      <c r="D74" s="29"/>
      <c r="E74" s="28">
        <v>9.4</v>
      </c>
      <c r="F74" s="22">
        <v>66</v>
      </c>
      <c r="G74" s="30"/>
      <c r="H74" s="30"/>
      <c r="I74" s="28">
        <v>-3</v>
      </c>
      <c r="J74" s="28">
        <v>33</v>
      </c>
      <c r="K74" s="28">
        <v>186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8">
        <v>6.5</v>
      </c>
      <c r="D75" s="29"/>
      <c r="E75" s="28">
        <v>9.5</v>
      </c>
      <c r="F75" s="22">
        <v>65</v>
      </c>
      <c r="G75" s="30"/>
      <c r="H75" s="28">
        <v>19</v>
      </c>
      <c r="I75" s="28">
        <v>-2</v>
      </c>
      <c r="J75" s="28">
        <v>34</v>
      </c>
      <c r="K75" s="28">
        <v>188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0"/>
      <c r="D76" s="29"/>
      <c r="E76" s="28">
        <v>9.6</v>
      </c>
      <c r="F76" s="22">
        <v>64</v>
      </c>
      <c r="G76" s="30"/>
      <c r="H76" s="30"/>
      <c r="I76" s="30"/>
      <c r="J76" s="28">
        <v>35</v>
      </c>
      <c r="K76" s="28">
        <v>190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6.6</v>
      </c>
      <c r="D77" s="29"/>
      <c r="E77" s="28">
        <v>9.7</v>
      </c>
      <c r="F77" s="22">
        <v>63</v>
      </c>
      <c r="G77" s="28">
        <v>1</v>
      </c>
      <c r="H77" s="30"/>
      <c r="I77" s="28">
        <v>-1</v>
      </c>
      <c r="J77" s="28">
        <v>36</v>
      </c>
      <c r="K77" s="28">
        <v>192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6.7</v>
      </c>
      <c r="D78" s="29"/>
      <c r="E78" s="28">
        <v>9.8</v>
      </c>
      <c r="F78" s="22">
        <v>62</v>
      </c>
      <c r="G78" s="30"/>
      <c r="H78" s="28">
        <v>20</v>
      </c>
      <c r="I78" s="30"/>
      <c r="J78" s="28">
        <v>37</v>
      </c>
      <c r="K78" s="28">
        <v>194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30"/>
      <c r="D79" s="29"/>
      <c r="E79" s="28">
        <v>9.9</v>
      </c>
      <c r="F79" s="22">
        <v>61</v>
      </c>
      <c r="G79" s="30"/>
      <c r="H79" s="30"/>
      <c r="I79" s="28">
        <v>0</v>
      </c>
      <c r="J79" s="28">
        <v>38</v>
      </c>
      <c r="K79" s="28">
        <v>196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6.8</v>
      </c>
      <c r="D80" s="29"/>
      <c r="E80" s="28">
        <v>10</v>
      </c>
      <c r="F80" s="22">
        <v>60</v>
      </c>
      <c r="G80" s="28">
        <v>2</v>
      </c>
      <c r="H80" s="30"/>
      <c r="I80" s="28">
        <v>1</v>
      </c>
      <c r="J80" s="28">
        <v>39</v>
      </c>
      <c r="K80" s="28">
        <v>198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30"/>
      <c r="D81" s="29"/>
      <c r="E81" s="28">
        <v>10.1</v>
      </c>
      <c r="F81" s="22">
        <v>59</v>
      </c>
      <c r="G81" s="30"/>
      <c r="H81" s="28">
        <v>21</v>
      </c>
      <c r="I81" s="30"/>
      <c r="J81" s="28">
        <v>40</v>
      </c>
      <c r="K81" s="28">
        <v>200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8">
        <v>6.9</v>
      </c>
      <c r="D82" s="29"/>
      <c r="E82" s="28">
        <v>10.2</v>
      </c>
      <c r="F82" s="22">
        <v>58</v>
      </c>
      <c r="G82" s="30"/>
      <c r="H82" s="30"/>
      <c r="I82" s="28">
        <v>2</v>
      </c>
      <c r="J82" s="28">
        <v>41</v>
      </c>
      <c r="K82" s="28">
        <v>205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30"/>
      <c r="D83" s="29"/>
      <c r="E83" s="28">
        <v>10.3</v>
      </c>
      <c r="F83" s="22">
        <v>57</v>
      </c>
      <c r="G83" s="28">
        <v>3</v>
      </c>
      <c r="H83" s="28">
        <v>22</v>
      </c>
      <c r="I83" s="28">
        <v>3</v>
      </c>
      <c r="J83" s="28">
        <v>42</v>
      </c>
      <c r="K83" s="28">
        <v>207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8">
        <v>7</v>
      </c>
      <c r="D84" s="29"/>
      <c r="E84" s="28">
        <v>10.4</v>
      </c>
      <c r="F84" s="22">
        <v>56</v>
      </c>
      <c r="G84" s="30"/>
      <c r="H84" s="30"/>
      <c r="I84" s="30"/>
      <c r="J84" s="28">
        <v>43</v>
      </c>
      <c r="K84" s="28">
        <v>209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30"/>
      <c r="D85" s="29"/>
      <c r="E85" s="28">
        <v>10.5</v>
      </c>
      <c r="F85" s="22">
        <v>55</v>
      </c>
      <c r="G85" s="30"/>
      <c r="H85" s="28">
        <v>23</v>
      </c>
      <c r="I85" s="28">
        <v>4</v>
      </c>
      <c r="J85" s="30"/>
      <c r="K85" s="28">
        <v>211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8">
        <v>7.1</v>
      </c>
      <c r="D86" s="29"/>
      <c r="E86" s="28">
        <v>10.6</v>
      </c>
      <c r="F86" s="22">
        <v>54</v>
      </c>
      <c r="G86" s="28">
        <v>4</v>
      </c>
      <c r="H86" s="30"/>
      <c r="I86" s="28">
        <v>5</v>
      </c>
      <c r="J86" s="28">
        <v>44</v>
      </c>
      <c r="K86" s="28">
        <v>214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8">
        <v>7.2</v>
      </c>
      <c r="D87" s="29"/>
      <c r="E87" s="28">
        <v>10.7</v>
      </c>
      <c r="F87" s="22">
        <v>53</v>
      </c>
      <c r="G87" s="30"/>
      <c r="H87" s="28">
        <v>24</v>
      </c>
      <c r="I87" s="28">
        <v>6</v>
      </c>
      <c r="J87" s="28">
        <v>45</v>
      </c>
      <c r="K87" s="28">
        <v>216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30"/>
      <c r="D88" s="29"/>
      <c r="E88" s="28">
        <v>10.8</v>
      </c>
      <c r="F88" s="22">
        <v>52</v>
      </c>
      <c r="G88" s="28">
        <v>5</v>
      </c>
      <c r="H88" s="30"/>
      <c r="I88" s="30"/>
      <c r="J88" s="28">
        <v>46</v>
      </c>
      <c r="K88" s="28">
        <v>218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7.3</v>
      </c>
      <c r="D89" s="29"/>
      <c r="E89" s="28">
        <v>10.9</v>
      </c>
      <c r="F89" s="22">
        <v>51</v>
      </c>
      <c r="G89" s="30"/>
      <c r="H89" s="28">
        <v>25</v>
      </c>
      <c r="I89" s="28">
        <v>7</v>
      </c>
      <c r="J89" s="28">
        <v>47</v>
      </c>
      <c r="K89" s="28">
        <v>221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7.4</v>
      </c>
      <c r="D90" s="29"/>
      <c r="E90" s="28">
        <v>11</v>
      </c>
      <c r="F90" s="22">
        <v>50</v>
      </c>
      <c r="G90" s="28">
        <v>6</v>
      </c>
      <c r="H90" s="30"/>
      <c r="I90" s="28">
        <v>8</v>
      </c>
      <c r="J90" s="28">
        <v>48</v>
      </c>
      <c r="K90" s="28">
        <v>223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7.5</v>
      </c>
      <c r="D91" s="29"/>
      <c r="E91" s="28">
        <v>11.1</v>
      </c>
      <c r="F91" s="22">
        <v>49</v>
      </c>
      <c r="G91" s="30"/>
      <c r="H91" s="28">
        <v>26</v>
      </c>
      <c r="I91" s="28">
        <v>9</v>
      </c>
      <c r="J91" s="28">
        <v>49</v>
      </c>
      <c r="K91" s="28">
        <v>225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30"/>
      <c r="D92" s="29"/>
      <c r="E92" s="28">
        <v>11.2</v>
      </c>
      <c r="F92" s="22">
        <v>48</v>
      </c>
      <c r="G92" s="28">
        <v>7</v>
      </c>
      <c r="H92" s="30"/>
      <c r="I92" s="30"/>
      <c r="J92" s="28">
        <v>50</v>
      </c>
      <c r="K92" s="28">
        <v>227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7.6</v>
      </c>
      <c r="D93" s="29"/>
      <c r="E93" s="28">
        <v>11.3</v>
      </c>
      <c r="F93" s="22">
        <v>47</v>
      </c>
      <c r="G93" s="30"/>
      <c r="H93" s="28">
        <v>27</v>
      </c>
      <c r="I93" s="28">
        <v>10</v>
      </c>
      <c r="J93" s="28">
        <v>51</v>
      </c>
      <c r="K93" s="28">
        <v>230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30"/>
      <c r="D94" s="29"/>
      <c r="E94" s="28">
        <v>11.4</v>
      </c>
      <c r="F94" s="22">
        <v>46</v>
      </c>
      <c r="G94" s="28">
        <v>8</v>
      </c>
      <c r="H94" s="30"/>
      <c r="I94" s="28">
        <v>11</v>
      </c>
      <c r="J94" s="28">
        <v>52</v>
      </c>
      <c r="K94" s="28">
        <v>232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28">
        <v>7.7</v>
      </c>
      <c r="D95" s="29"/>
      <c r="E95" s="28">
        <v>11.5</v>
      </c>
      <c r="F95" s="22">
        <v>45</v>
      </c>
      <c r="G95" s="30"/>
      <c r="H95" s="28">
        <v>28</v>
      </c>
      <c r="I95" s="28">
        <v>12</v>
      </c>
      <c r="J95" s="28">
        <v>53</v>
      </c>
      <c r="K95" s="28">
        <v>234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30"/>
      <c r="D96" s="29"/>
      <c r="E96" s="28">
        <v>11.6</v>
      </c>
      <c r="F96" s="22">
        <v>44</v>
      </c>
      <c r="G96" s="28">
        <v>9</v>
      </c>
      <c r="H96" s="30"/>
      <c r="I96" s="30"/>
      <c r="J96" s="28">
        <v>54</v>
      </c>
      <c r="K96" s="28">
        <v>236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8">
        <v>7.8</v>
      </c>
      <c r="D97" s="29"/>
      <c r="E97" s="28">
        <v>11.7</v>
      </c>
      <c r="F97" s="22">
        <v>43</v>
      </c>
      <c r="G97" s="30"/>
      <c r="H97" s="28">
        <v>29</v>
      </c>
      <c r="I97" s="28">
        <v>13</v>
      </c>
      <c r="J97" s="28">
        <v>55</v>
      </c>
      <c r="K97" s="28">
        <v>239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7.9</v>
      </c>
      <c r="D98" s="29"/>
      <c r="E98" s="28">
        <v>11.8</v>
      </c>
      <c r="F98" s="22">
        <v>42</v>
      </c>
      <c r="G98" s="30"/>
      <c r="H98" s="30"/>
      <c r="I98" s="28">
        <v>14</v>
      </c>
      <c r="J98" s="30"/>
      <c r="K98" s="28">
        <v>241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30"/>
      <c r="D99" s="29"/>
      <c r="E99" s="28">
        <v>11.9</v>
      </c>
      <c r="F99" s="22">
        <v>41</v>
      </c>
      <c r="G99" s="28">
        <v>10</v>
      </c>
      <c r="H99" s="30"/>
      <c r="I99" s="28">
        <v>15</v>
      </c>
      <c r="J99" s="28">
        <v>56</v>
      </c>
      <c r="K99" s="28">
        <v>243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28">
        <v>8</v>
      </c>
      <c r="D100" s="29"/>
      <c r="E100" s="28">
        <v>12</v>
      </c>
      <c r="F100" s="22">
        <v>40</v>
      </c>
      <c r="G100" s="30"/>
      <c r="H100" s="28">
        <v>30</v>
      </c>
      <c r="I100" s="30"/>
      <c r="J100" s="28">
        <v>57</v>
      </c>
      <c r="K100" s="28">
        <v>246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30"/>
      <c r="D101" s="29"/>
      <c r="E101" s="28">
        <v>12.1</v>
      </c>
      <c r="F101" s="22">
        <v>39</v>
      </c>
      <c r="G101" s="28">
        <v>11</v>
      </c>
      <c r="H101" s="30"/>
      <c r="I101" s="28">
        <v>16</v>
      </c>
      <c r="J101" s="28">
        <v>58</v>
      </c>
      <c r="K101" s="28">
        <v>248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8.1</v>
      </c>
      <c r="D102" s="29"/>
      <c r="E102" s="28">
        <v>12.2</v>
      </c>
      <c r="F102" s="22">
        <v>38</v>
      </c>
      <c r="G102" s="30"/>
      <c r="H102" s="30"/>
      <c r="I102" s="28">
        <v>17</v>
      </c>
      <c r="J102" s="28">
        <v>59</v>
      </c>
      <c r="K102" s="28">
        <v>250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30"/>
      <c r="D103" s="29"/>
      <c r="E103" s="28">
        <v>12.3</v>
      </c>
      <c r="F103" s="22">
        <v>37</v>
      </c>
      <c r="G103" s="30"/>
      <c r="H103" s="28">
        <v>31</v>
      </c>
      <c r="I103" s="28">
        <v>18</v>
      </c>
      <c r="J103" s="28">
        <v>60</v>
      </c>
      <c r="K103" s="28">
        <v>252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8">
        <v>8.2</v>
      </c>
      <c r="D104" s="29"/>
      <c r="E104" s="28">
        <v>12.4</v>
      </c>
      <c r="F104" s="22">
        <v>36</v>
      </c>
      <c r="G104" s="28">
        <v>12</v>
      </c>
      <c r="H104" s="30"/>
      <c r="I104" s="30"/>
      <c r="J104" s="28">
        <v>61</v>
      </c>
      <c r="K104" s="28">
        <v>255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8</v>
      </c>
      <c r="D105" s="29"/>
      <c r="E105" s="28">
        <v>12.5</v>
      </c>
      <c r="F105" s="22">
        <v>35</v>
      </c>
      <c r="G105" s="30"/>
      <c r="H105" s="30"/>
      <c r="I105" s="28">
        <v>19</v>
      </c>
      <c r="J105" s="28">
        <v>62</v>
      </c>
      <c r="K105" s="28">
        <v>257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0"/>
      <c r="D106" s="29"/>
      <c r="E106" s="28">
        <v>12.6</v>
      </c>
      <c r="F106" s="22">
        <v>34</v>
      </c>
      <c r="G106" s="28">
        <v>13</v>
      </c>
      <c r="H106" s="28">
        <v>32</v>
      </c>
      <c r="I106" s="28">
        <v>20</v>
      </c>
      <c r="J106" s="28">
        <v>63</v>
      </c>
      <c r="K106" s="28">
        <v>259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8.4</v>
      </c>
      <c r="D107" s="29"/>
      <c r="E107" s="28">
        <v>12.7</v>
      </c>
      <c r="F107" s="22">
        <v>33</v>
      </c>
      <c r="G107" s="30"/>
      <c r="H107" s="30"/>
      <c r="I107" s="28">
        <v>21</v>
      </c>
      <c r="J107" s="28">
        <v>64</v>
      </c>
      <c r="K107" s="28">
        <v>261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8.5</v>
      </c>
      <c r="D108" s="29"/>
      <c r="E108" s="28">
        <v>12.8</v>
      </c>
      <c r="F108" s="22">
        <v>32</v>
      </c>
      <c r="G108" s="30"/>
      <c r="H108" s="28">
        <v>33</v>
      </c>
      <c r="I108" s="28">
        <v>22</v>
      </c>
      <c r="J108" s="28">
        <v>65</v>
      </c>
      <c r="K108" s="28">
        <v>263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30"/>
      <c r="D109" s="29"/>
      <c r="E109" s="28">
        <v>12.9</v>
      </c>
      <c r="F109" s="22">
        <v>31</v>
      </c>
      <c r="G109" s="28">
        <v>14</v>
      </c>
      <c r="H109" s="30"/>
      <c r="I109" s="30"/>
      <c r="J109" s="28">
        <v>66</v>
      </c>
      <c r="K109" s="28">
        <v>266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8">
        <v>8.6</v>
      </c>
      <c r="D110" s="29"/>
      <c r="E110" s="28">
        <v>13</v>
      </c>
      <c r="F110" s="22">
        <v>30</v>
      </c>
      <c r="G110" s="30"/>
      <c r="H110" s="30"/>
      <c r="I110" s="28">
        <v>23</v>
      </c>
      <c r="J110" s="28">
        <v>67</v>
      </c>
      <c r="K110" s="28">
        <v>268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8">
        <v>8.7</v>
      </c>
      <c r="D111" s="29"/>
      <c r="E111" s="28">
        <v>13.1</v>
      </c>
      <c r="F111" s="22">
        <v>29</v>
      </c>
      <c r="G111" s="28">
        <v>15</v>
      </c>
      <c r="H111" s="28">
        <v>34</v>
      </c>
      <c r="I111" s="28">
        <v>24</v>
      </c>
      <c r="J111" s="30"/>
      <c r="K111" s="28">
        <v>270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0"/>
      <c r="D112" s="29"/>
      <c r="E112" s="28">
        <v>13.2</v>
      </c>
      <c r="F112" s="22">
        <v>28</v>
      </c>
      <c r="G112" s="30"/>
      <c r="H112" s="30"/>
      <c r="I112" s="30"/>
      <c r="J112" s="28">
        <v>68</v>
      </c>
      <c r="K112" s="28">
        <v>272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8.8</v>
      </c>
      <c r="D113" s="29"/>
      <c r="E113" s="28">
        <v>13.3</v>
      </c>
      <c r="F113" s="22">
        <v>27</v>
      </c>
      <c r="G113" s="30"/>
      <c r="H113" s="28">
        <v>35</v>
      </c>
      <c r="I113" s="28">
        <v>25</v>
      </c>
      <c r="J113" s="28">
        <v>69</v>
      </c>
      <c r="K113" s="28">
        <v>275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28">
        <v>8.9</v>
      </c>
      <c r="D114" s="29"/>
      <c r="E114" s="28">
        <v>13.4</v>
      </c>
      <c r="F114" s="22">
        <v>26</v>
      </c>
      <c r="G114" s="28">
        <v>16</v>
      </c>
      <c r="H114" s="30"/>
      <c r="I114" s="28">
        <v>26</v>
      </c>
      <c r="J114" s="28">
        <v>70</v>
      </c>
      <c r="K114" s="28">
        <v>277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30"/>
      <c r="D115" s="29"/>
      <c r="E115" s="28">
        <v>13.5</v>
      </c>
      <c r="F115" s="22">
        <v>25</v>
      </c>
      <c r="G115" s="30"/>
      <c r="H115" s="28">
        <v>36</v>
      </c>
      <c r="I115" s="28">
        <v>27</v>
      </c>
      <c r="J115" s="28">
        <v>71</v>
      </c>
      <c r="K115" s="28">
        <v>279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28">
        <v>9</v>
      </c>
      <c r="D116" s="29"/>
      <c r="E116" s="28">
        <v>13.6</v>
      </c>
      <c r="F116" s="22">
        <v>24</v>
      </c>
      <c r="G116" s="28">
        <v>17</v>
      </c>
      <c r="H116" s="30"/>
      <c r="I116" s="30"/>
      <c r="J116" s="28">
        <v>72</v>
      </c>
      <c r="K116" s="28">
        <v>281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8">
        <v>9.1</v>
      </c>
      <c r="D117" s="29"/>
      <c r="E117" s="28">
        <v>13.7</v>
      </c>
      <c r="F117" s="22">
        <v>23</v>
      </c>
      <c r="G117" s="30"/>
      <c r="H117" s="28">
        <v>37</v>
      </c>
      <c r="I117" s="28">
        <v>28</v>
      </c>
      <c r="J117" s="28">
        <v>73</v>
      </c>
      <c r="K117" s="28">
        <v>283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28">
        <v>13.8</v>
      </c>
      <c r="F118" s="22">
        <v>22</v>
      </c>
      <c r="G118" s="30"/>
      <c r="H118" s="30"/>
      <c r="I118" s="28">
        <v>29</v>
      </c>
      <c r="J118" s="28">
        <v>74</v>
      </c>
      <c r="K118" s="28">
        <v>286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9.2</v>
      </c>
      <c r="D119" s="29"/>
      <c r="E119" s="28">
        <v>13.9</v>
      </c>
      <c r="F119" s="22">
        <v>21</v>
      </c>
      <c r="G119" s="28">
        <v>18</v>
      </c>
      <c r="H119" s="28">
        <v>38</v>
      </c>
      <c r="I119" s="30"/>
      <c r="J119" s="28">
        <v>75</v>
      </c>
      <c r="K119" s="28">
        <v>288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28">
        <v>14</v>
      </c>
      <c r="F120" s="22">
        <v>20</v>
      </c>
      <c r="G120" s="30"/>
      <c r="H120" s="30"/>
      <c r="I120" s="28">
        <v>30</v>
      </c>
      <c r="J120" s="28">
        <v>76</v>
      </c>
      <c r="K120" s="28">
        <v>291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9.3</v>
      </c>
      <c r="D121" s="29"/>
      <c r="E121" s="28">
        <v>14.1</v>
      </c>
      <c r="F121" s="22">
        <v>19</v>
      </c>
      <c r="G121" s="30"/>
      <c r="H121" s="28">
        <v>39</v>
      </c>
      <c r="I121" s="30"/>
      <c r="J121" s="30"/>
      <c r="K121" s="28">
        <v>293</v>
      </c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30"/>
      <c r="F122" s="22">
        <v>18</v>
      </c>
      <c r="G122" s="28">
        <v>19</v>
      </c>
      <c r="H122" s="30"/>
      <c r="I122" s="28">
        <v>31</v>
      </c>
      <c r="J122" s="28">
        <v>77</v>
      </c>
      <c r="K122" s="28">
        <v>295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9.4</v>
      </c>
      <c r="D123" s="29"/>
      <c r="E123" s="28">
        <v>14.2</v>
      </c>
      <c r="F123" s="22">
        <v>17</v>
      </c>
      <c r="G123" s="30"/>
      <c r="H123" s="28">
        <v>40</v>
      </c>
      <c r="I123" s="30"/>
      <c r="J123" s="30"/>
      <c r="K123" s="30"/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30"/>
      <c r="F124" s="22">
        <v>16</v>
      </c>
      <c r="G124" s="30"/>
      <c r="H124" s="30"/>
      <c r="I124" s="30"/>
      <c r="J124" s="30"/>
      <c r="K124" s="28">
        <v>298</v>
      </c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8">
        <v>9.5</v>
      </c>
      <c r="D125" s="29"/>
      <c r="E125" s="28">
        <v>14.3</v>
      </c>
      <c r="F125" s="22">
        <v>15</v>
      </c>
      <c r="G125" s="28">
        <v>20</v>
      </c>
      <c r="H125" s="30"/>
      <c r="I125" s="28">
        <v>32</v>
      </c>
      <c r="J125" s="28">
        <v>78</v>
      </c>
      <c r="K125" s="30"/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30"/>
      <c r="F126" s="22">
        <v>14</v>
      </c>
      <c r="G126" s="30"/>
      <c r="H126" s="28">
        <v>41</v>
      </c>
      <c r="I126" s="30"/>
      <c r="J126" s="30"/>
      <c r="K126" s="28">
        <v>301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30"/>
      <c r="D127" s="29"/>
      <c r="E127" s="28">
        <v>14.4</v>
      </c>
      <c r="F127" s="22">
        <v>13</v>
      </c>
      <c r="G127" s="30"/>
      <c r="H127" s="30"/>
      <c r="I127" s="30"/>
      <c r="J127" s="30"/>
      <c r="K127" s="30"/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28">
        <v>9.6</v>
      </c>
      <c r="D128" s="29"/>
      <c r="E128" s="30"/>
      <c r="F128" s="22">
        <v>12</v>
      </c>
      <c r="G128" s="28">
        <v>21</v>
      </c>
      <c r="H128" s="30"/>
      <c r="I128" s="30"/>
      <c r="J128" s="30"/>
      <c r="K128" s="28">
        <v>304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0"/>
      <c r="D129" s="29"/>
      <c r="E129" s="28">
        <v>14.5</v>
      </c>
      <c r="F129" s="22">
        <v>11</v>
      </c>
      <c r="G129" s="30"/>
      <c r="H129" s="30"/>
      <c r="I129" s="28">
        <v>33</v>
      </c>
      <c r="J129" s="28">
        <v>79</v>
      </c>
      <c r="K129" s="30"/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0"/>
      <c r="D130" s="29"/>
      <c r="E130" s="30"/>
      <c r="F130" s="22">
        <v>10</v>
      </c>
      <c r="G130" s="30"/>
      <c r="H130" s="28">
        <v>42</v>
      </c>
      <c r="I130" s="30"/>
      <c r="J130" s="30"/>
      <c r="K130" s="28">
        <v>307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28">
        <v>9.7</v>
      </c>
      <c r="D131" s="29"/>
      <c r="E131" s="28">
        <v>14.6</v>
      </c>
      <c r="F131" s="22">
        <v>9</v>
      </c>
      <c r="G131" s="28">
        <v>22</v>
      </c>
      <c r="H131" s="30"/>
      <c r="I131" s="30"/>
      <c r="J131" s="30"/>
      <c r="K131" s="28">
        <v>308</v>
      </c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30"/>
      <c r="F132" s="22">
        <v>8</v>
      </c>
      <c r="G132" s="30"/>
      <c r="H132" s="30"/>
      <c r="I132" s="30"/>
      <c r="J132" s="30"/>
      <c r="K132" s="28">
        <v>309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0"/>
      <c r="D133" s="29"/>
      <c r="E133" s="28">
        <v>14.7</v>
      </c>
      <c r="F133" s="22">
        <v>7</v>
      </c>
      <c r="G133" s="30"/>
      <c r="H133" s="30"/>
      <c r="I133" s="30"/>
      <c r="J133" s="30"/>
      <c r="K133" s="28">
        <v>310</v>
      </c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28">
        <v>9.8</v>
      </c>
      <c r="D134" s="29"/>
      <c r="E134" s="30"/>
      <c r="F134" s="22">
        <v>6</v>
      </c>
      <c r="G134" s="28">
        <v>23</v>
      </c>
      <c r="H134" s="28">
        <v>43</v>
      </c>
      <c r="I134" s="28">
        <v>34</v>
      </c>
      <c r="J134" s="28">
        <v>80</v>
      </c>
      <c r="K134" s="28">
        <v>311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28">
        <v>14.8</v>
      </c>
      <c r="F135" s="22">
        <v>5</v>
      </c>
      <c r="G135" s="30"/>
      <c r="H135" s="30"/>
      <c r="I135" s="30"/>
      <c r="J135" s="30"/>
      <c r="K135" s="28">
        <v>312</v>
      </c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0"/>
      <c r="D136" s="29"/>
      <c r="E136" s="30"/>
      <c r="F136" s="22">
        <v>4</v>
      </c>
      <c r="G136" s="30"/>
      <c r="H136" s="30"/>
      <c r="I136" s="30"/>
      <c r="J136" s="30"/>
      <c r="K136" s="28">
        <v>313</v>
      </c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28">
        <v>9.9</v>
      </c>
      <c r="D137" s="31"/>
      <c r="E137" s="28">
        <v>14.9</v>
      </c>
      <c r="F137" s="22">
        <v>3</v>
      </c>
      <c r="G137" s="28">
        <v>24</v>
      </c>
      <c r="H137" s="30"/>
      <c r="I137" s="30"/>
      <c r="J137" s="30"/>
      <c r="K137" s="30"/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30"/>
      <c r="H138" s="30"/>
      <c r="I138" s="30"/>
      <c r="J138" s="30"/>
      <c r="K138" s="28">
        <v>314</v>
      </c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0"/>
      <c r="D139" s="31"/>
      <c r="E139" s="28">
        <v>15</v>
      </c>
      <c r="F139" s="22">
        <v>1</v>
      </c>
      <c r="G139" s="30"/>
      <c r="H139" s="28">
        <v>44</v>
      </c>
      <c r="I139" s="30"/>
      <c r="J139" s="30"/>
      <c r="K139" s="30"/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10</v>
      </c>
      <c r="D140" s="33"/>
      <c r="E140" s="20">
        <v>15.1</v>
      </c>
      <c r="F140" s="22">
        <v>0</v>
      </c>
      <c r="G140" s="28">
        <v>25</v>
      </c>
      <c r="H140" s="30"/>
      <c r="I140" s="28">
        <v>35</v>
      </c>
      <c r="J140" s="28">
        <v>81</v>
      </c>
      <c r="K140" s="28">
        <v>315</v>
      </c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4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AND(ROW(),2,COUNTA('18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19" s="54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54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54" customFormat="1" ht="12" customHeight="1">
      <c r="A3" s="55" t="s">
        <v>41</v>
      </c>
      <c r="B3" s="55"/>
      <c r="C3" s="55"/>
      <c r="D3" s="55"/>
      <c r="E3" s="55" t="s">
        <v>36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</row>
    <row r="4" spans="1:19" s="54" customFormat="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4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</row>
    <row r="6" spans="1:19" s="54" customFormat="1" ht="12.75">
      <c r="A6" s="6">
        <f>IF(B6="","",1)</f>
      </c>
      <c r="B6" s="7"/>
      <c r="C6" s="8"/>
      <c r="D6" s="9">
        <f>IF(C6="","",VLOOKUP(C6,Autor!AB$5:AC106,2))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</row>
    <row r="7" spans="1:19" s="54" customFormat="1" ht="12.75">
      <c r="A7" s="6">
        <f>IF(B7="","",2)</f>
      </c>
      <c r="B7" s="7"/>
      <c r="C7" s="8"/>
      <c r="D7" s="9">
        <f>IF(C7="","",VLOOKUP(C7,Autor!AB$5:AC107,2))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</row>
    <row r="8" spans="1:19" s="54" customFormat="1" ht="12.75">
      <c r="A8" s="6">
        <f>IF(B8="","",3)</f>
      </c>
      <c r="B8" s="7"/>
      <c r="C8" s="8"/>
      <c r="D8" s="9">
        <f>IF(C8="","",VLOOKUP(C8,Autor!AB$5:AC108,2))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</row>
    <row r="9" spans="1:19" s="54" customFormat="1" ht="12.75">
      <c r="A9" s="6">
        <f>IF(B9="","",4)</f>
      </c>
      <c r="B9" s="7"/>
      <c r="C9" s="8"/>
      <c r="D9" s="9">
        <f>IF(C9="","",VLOOKUP(C9,Autor!AB$5:AC109,2))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</row>
    <row r="10" spans="1:19" s="54" customFormat="1" ht="12.75">
      <c r="A10" s="6">
        <f>IF(B10="","",5)</f>
      </c>
      <c r="B10" s="7"/>
      <c r="C10" s="8"/>
      <c r="D10" s="9">
        <f>IF(C10="","",VLOOKUP(C10,Autor!AB$5:AC110,2))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</row>
    <row r="11" spans="1:19" s="54" customFormat="1" ht="12.75">
      <c r="A11" s="6">
        <f>IF(B11="","",6)</f>
      </c>
      <c r="B11" s="7"/>
      <c r="C11" s="8"/>
      <c r="D11" s="9">
        <f>IF(C11="","",VLOOKUP(C11,Autor!AB$5:AC111,2))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</row>
    <row r="12" spans="1:19" s="54" customFormat="1" ht="12.75">
      <c r="A12" s="6">
        <f>IF(B12="","",7)</f>
      </c>
      <c r="B12" s="7"/>
      <c r="C12" s="8"/>
      <c r="D12" s="9">
        <f>IF(C12="","",VLOOKUP(C12,Autor!AB$5:AC112,2))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</row>
    <row r="13" spans="1:19" s="54" customFormat="1" ht="12.75">
      <c r="A13" s="6">
        <f>IF(B13="","",8)</f>
      </c>
      <c r="B13" s="7"/>
      <c r="C13" s="8"/>
      <c r="D13" s="9">
        <f>IF(C13="","",VLOOKUP(C13,Autor!AB$5:AC113,2))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</row>
    <row r="14" spans="1:19" s="54" customFormat="1" ht="12.75">
      <c r="A14" s="6">
        <f>IF(B14="","",9)</f>
      </c>
      <c r="B14" s="7"/>
      <c r="C14" s="8"/>
      <c r="D14" s="9">
        <f>IF(C14="","",VLOOKUP(C14,Autor!AB$5:AC114,2))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</row>
    <row r="15" spans="1:19" s="54" customFormat="1" ht="12.75">
      <c r="A15" s="6">
        <f>IF(B15="","",10)</f>
      </c>
      <c r="B15" s="7"/>
      <c r="C15" s="8"/>
      <c r="D15" s="9">
        <f>IF(C15="","",VLOOKUP(C15,Autor!AB$5:AC115,2))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</row>
    <row r="16" spans="1:19" s="54" customFormat="1" ht="12.75">
      <c r="A16" s="6">
        <f>IF(B16="","",11)</f>
      </c>
      <c r="B16" s="7"/>
      <c r="C16" s="8"/>
      <c r="D16" s="9">
        <f>IF(C16="","",VLOOKUP(C16,Autor!AB$5:AC116,2))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</row>
    <row r="17" spans="1:19" s="54" customFormat="1" ht="12.75">
      <c r="A17" s="6">
        <f>IF(B17="","",12)</f>
      </c>
      <c r="B17" s="7"/>
      <c r="C17" s="8"/>
      <c r="D17" s="9">
        <f>IF(C17="","",VLOOKUP(C17,Autor!AB$5:AC117,2))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</row>
    <row r="18" spans="1:19" s="54" customFormat="1" ht="12.75">
      <c r="A18" s="6">
        <f>IF(B18="","",13)</f>
      </c>
      <c r="B18" s="7"/>
      <c r="C18" s="8"/>
      <c r="D18" s="9">
        <f>IF(C18="","",VLOOKUP(C18,Autor!AB$5:AC118,2))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</row>
    <row r="19" spans="1:19" s="54" customFormat="1" ht="12.75">
      <c r="A19" s="6">
        <f>IF(B19="","",14)</f>
      </c>
      <c r="B19" s="7"/>
      <c r="C19" s="8"/>
      <c r="D19" s="9">
        <f>IF(C19="","",VLOOKUP(C19,Autor!AB$5:AC119,2))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</row>
    <row r="20" spans="1:19" s="54" customFormat="1" ht="12.75">
      <c r="A20" s="6">
        <f>IF(B20="","",15)</f>
      </c>
      <c r="B20" s="7"/>
      <c r="C20" s="8"/>
      <c r="D20" s="9">
        <f>IF(C20="","",VLOOKUP(C20,Autor!AB$5:AC120,2))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</row>
    <row r="21" spans="1:19" s="54" customFormat="1" ht="12.75">
      <c r="A21" s="6">
        <f>IF(B21="","",16)</f>
      </c>
      <c r="B21" s="7"/>
      <c r="C21" s="8"/>
      <c r="D21" s="9">
        <f>IF(C21="","",VLOOKUP(C21,Autor!AB$5:AC121,2))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</row>
    <row r="22" spans="1:19" s="54" customFormat="1" ht="12.75">
      <c r="A22" s="6">
        <f>IF(B22="","",17)</f>
      </c>
      <c r="B22" s="7"/>
      <c r="C22" s="8"/>
      <c r="D22" s="9">
        <f>IF(C22="","",VLOOKUP(C22,Autor!AB$5:AC122,2))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</row>
    <row r="23" spans="1:19" s="54" customFormat="1" ht="12.75">
      <c r="A23" s="6">
        <f>IF(B23="","",18)</f>
      </c>
      <c r="B23" s="7"/>
      <c r="C23" s="8"/>
      <c r="D23" s="9">
        <f>IF(C23="","",VLOOKUP(C23,Autor!AB$5:AC123,2))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</row>
    <row r="24" spans="1:19" s="54" customFormat="1" ht="12.75">
      <c r="A24" s="6">
        <f>IF(B24="","",19)</f>
      </c>
      <c r="B24" s="7"/>
      <c r="C24" s="8"/>
      <c r="D24" s="9">
        <f>IF(C24="","",VLOOKUP(C24,Autor!AB$5:AC124,2))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</row>
    <row r="25" spans="1:19" s="54" customFormat="1" ht="12.75">
      <c r="A25" s="6">
        <f>IF(B25="","",20)</f>
      </c>
      <c r="B25" s="7"/>
      <c r="C25" s="8"/>
      <c r="D25" s="9">
        <f>IF(C25="","",VLOOKUP(C25,Autor!AB$5:AC125,2))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</row>
    <row r="26" spans="1:19" s="54" customFormat="1" ht="12.75">
      <c r="A26" s="6">
        <f>IF(B26="","",21)</f>
      </c>
      <c r="B26" s="7"/>
      <c r="C26" s="8"/>
      <c r="D26" s="9">
        <f>IF(C26="","",VLOOKUP(C26,Autor!AB$5:AC126,2))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</row>
    <row r="27" spans="1:19" s="54" customFormat="1" ht="12.75">
      <c r="A27" s="6">
        <f>IF(B27="","",22)</f>
      </c>
      <c r="B27" s="7"/>
      <c r="C27" s="8"/>
      <c r="D27" s="9">
        <f>IF(C27="","",VLOOKUP(C27,Autor!AB$5:AC127,2))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</row>
    <row r="28" spans="1:19" s="54" customFormat="1" ht="12.75">
      <c r="A28" s="6">
        <f>IF(B28="","",23)</f>
      </c>
      <c r="B28" s="7"/>
      <c r="C28" s="8"/>
      <c r="D28" s="9">
        <f>IF(C28="","",VLOOKUP(C28,Autor!AB$5:AC128,2))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</row>
    <row r="29" spans="1:19" s="54" customFormat="1" ht="12.75">
      <c r="A29" s="6">
        <f>IF(B29="","",24)</f>
      </c>
      <c r="B29" s="7"/>
      <c r="C29" s="8"/>
      <c r="D29" s="9">
        <f>IF(C29="","",VLOOKUP(C29,Autor!AB$5:AC129,2))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</row>
    <row r="30" spans="1:19" s="54" customFormat="1" ht="12.75">
      <c r="A30" s="6">
        <f>IF(B30="","",25)</f>
      </c>
      <c r="B30" s="7"/>
      <c r="C30" s="8"/>
      <c r="D30" s="9">
        <f>IF(C30="","",VLOOKUP(C30,Autor!AB$5:AC130,2))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</row>
    <row r="31" spans="1:19" s="54" customFormat="1" ht="12.75">
      <c r="A31" s="6">
        <f>IF(B31="","",26)</f>
      </c>
      <c r="B31" s="25"/>
      <c r="C31" s="8"/>
      <c r="D31" s="9">
        <f>IF(C31="","",VLOOKUP(C31,Autor!AB$5:AC131,2))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</row>
    <row r="32" spans="1:19" s="54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30"/>
      <c r="D40" s="29"/>
      <c r="E40" s="28">
        <v>0.1</v>
      </c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28">
        <v>0.1</v>
      </c>
      <c r="D41" s="31"/>
      <c r="E41" s="30"/>
      <c r="F41" s="22">
        <v>99</v>
      </c>
      <c r="G41" s="30"/>
      <c r="H41" s="30"/>
      <c r="I41" s="28">
        <v>-24</v>
      </c>
      <c r="J41" s="28">
        <v>14</v>
      </c>
      <c r="K41" s="28">
        <v>132</v>
      </c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28">
        <v>7.1</v>
      </c>
      <c r="F42" s="22">
        <v>98</v>
      </c>
      <c r="G42" s="30"/>
      <c r="H42" s="28">
        <v>7</v>
      </c>
      <c r="I42" s="30"/>
      <c r="J42" s="30"/>
      <c r="K42" s="28">
        <v>133</v>
      </c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0"/>
      <c r="D43" s="31"/>
      <c r="E43" s="30"/>
      <c r="F43" s="22">
        <v>97</v>
      </c>
      <c r="G43" s="30"/>
      <c r="H43" s="30"/>
      <c r="I43" s="28">
        <v>-23</v>
      </c>
      <c r="J43" s="30"/>
      <c r="K43" s="28">
        <v>134</v>
      </c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28">
        <v>7.2</v>
      </c>
      <c r="F44" s="22">
        <v>96</v>
      </c>
      <c r="G44" s="30"/>
      <c r="H44" s="30"/>
      <c r="I44" s="30"/>
      <c r="J44" s="28">
        <v>15</v>
      </c>
      <c r="K44" s="28">
        <v>135</v>
      </c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30"/>
      <c r="F45" s="22">
        <v>95</v>
      </c>
      <c r="G45" s="30"/>
      <c r="H45" s="28">
        <v>8</v>
      </c>
      <c r="I45" s="28">
        <v>-22</v>
      </c>
      <c r="J45" s="30"/>
      <c r="K45" s="28">
        <v>136</v>
      </c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0"/>
      <c r="D46" s="29"/>
      <c r="E46" s="28">
        <v>7.3</v>
      </c>
      <c r="F46" s="22">
        <v>94</v>
      </c>
      <c r="G46" s="30"/>
      <c r="H46" s="30"/>
      <c r="I46" s="30"/>
      <c r="J46" s="30"/>
      <c r="K46" s="28">
        <v>137</v>
      </c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28">
        <v>5.2</v>
      </c>
      <c r="D47" s="31"/>
      <c r="E47" s="30"/>
      <c r="F47" s="22">
        <v>93</v>
      </c>
      <c r="G47" s="30"/>
      <c r="H47" s="30"/>
      <c r="I47" s="28">
        <v>-21</v>
      </c>
      <c r="J47" s="28">
        <v>16</v>
      </c>
      <c r="K47" s="28">
        <v>138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28">
        <v>7.4</v>
      </c>
      <c r="F48" s="22">
        <v>92</v>
      </c>
      <c r="G48" s="30"/>
      <c r="H48" s="28">
        <v>9</v>
      </c>
      <c r="I48" s="30"/>
      <c r="J48" s="30"/>
      <c r="K48" s="28">
        <v>139</v>
      </c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0"/>
      <c r="D49" s="31"/>
      <c r="E49" s="30"/>
      <c r="F49" s="22">
        <v>91</v>
      </c>
      <c r="G49" s="30"/>
      <c r="H49" s="30"/>
      <c r="I49" s="28">
        <v>-20</v>
      </c>
      <c r="J49" s="28">
        <v>17</v>
      </c>
      <c r="K49" s="28">
        <v>140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28">
        <v>7.5</v>
      </c>
      <c r="F50" s="22">
        <v>90</v>
      </c>
      <c r="G50" s="30"/>
      <c r="H50" s="30"/>
      <c r="I50" s="30"/>
      <c r="J50" s="30"/>
      <c r="K50" s="28">
        <v>141</v>
      </c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0"/>
      <c r="D51" s="31"/>
      <c r="E51" s="30"/>
      <c r="F51" s="22">
        <v>89</v>
      </c>
      <c r="G51" s="30"/>
      <c r="H51" s="28">
        <v>10</v>
      </c>
      <c r="I51" s="28">
        <v>-19</v>
      </c>
      <c r="J51" s="28">
        <v>18</v>
      </c>
      <c r="K51" s="28">
        <v>142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28">
        <v>5.3</v>
      </c>
      <c r="D52" s="29"/>
      <c r="E52" s="28">
        <v>7.6</v>
      </c>
      <c r="F52" s="22">
        <v>88</v>
      </c>
      <c r="G52" s="30"/>
      <c r="H52" s="30"/>
      <c r="I52" s="30"/>
      <c r="J52" s="30"/>
      <c r="K52" s="28">
        <v>143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30"/>
      <c r="F53" s="22">
        <v>87</v>
      </c>
      <c r="G53" s="30"/>
      <c r="H53" s="30"/>
      <c r="I53" s="28">
        <v>-18</v>
      </c>
      <c r="J53" s="28">
        <v>19</v>
      </c>
      <c r="K53" s="28">
        <v>144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0"/>
      <c r="D54" s="29"/>
      <c r="E54" s="28">
        <v>7.7</v>
      </c>
      <c r="F54" s="22">
        <v>86</v>
      </c>
      <c r="G54" s="30"/>
      <c r="H54" s="28">
        <v>11</v>
      </c>
      <c r="I54" s="30"/>
      <c r="J54" s="30"/>
      <c r="K54" s="28">
        <v>145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0"/>
      <c r="D55" s="29"/>
      <c r="E55" s="30"/>
      <c r="F55" s="22">
        <v>85</v>
      </c>
      <c r="G55" s="30"/>
      <c r="H55" s="30"/>
      <c r="I55" s="28">
        <v>-17</v>
      </c>
      <c r="J55" s="28">
        <v>20</v>
      </c>
      <c r="K55" s="28">
        <v>146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28">
        <v>5.4</v>
      </c>
      <c r="D56" s="29"/>
      <c r="E56" s="28">
        <v>7.8</v>
      </c>
      <c r="F56" s="22">
        <v>84</v>
      </c>
      <c r="G56" s="30"/>
      <c r="H56" s="30"/>
      <c r="I56" s="30"/>
      <c r="J56" s="30"/>
      <c r="K56" s="28">
        <v>147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0"/>
      <c r="D57" s="29"/>
      <c r="E57" s="30"/>
      <c r="F57" s="22">
        <v>83</v>
      </c>
      <c r="G57" s="30"/>
      <c r="H57" s="28">
        <v>12</v>
      </c>
      <c r="I57" s="28">
        <v>-16</v>
      </c>
      <c r="J57" s="28">
        <v>21</v>
      </c>
      <c r="K57" s="28">
        <v>148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0"/>
      <c r="D58" s="29"/>
      <c r="E58" s="28">
        <v>7.9</v>
      </c>
      <c r="F58" s="22">
        <v>82</v>
      </c>
      <c r="G58" s="30"/>
      <c r="H58" s="30"/>
      <c r="I58" s="30"/>
      <c r="J58" s="30"/>
      <c r="K58" s="28">
        <v>150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28">
        <v>5.5</v>
      </c>
      <c r="D59" s="29"/>
      <c r="E59" s="28">
        <v>8</v>
      </c>
      <c r="F59" s="22">
        <v>81</v>
      </c>
      <c r="G59" s="30"/>
      <c r="H59" s="30"/>
      <c r="I59" s="28">
        <v>-15</v>
      </c>
      <c r="J59" s="28">
        <v>22</v>
      </c>
      <c r="K59" s="28">
        <v>152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30"/>
      <c r="D60" s="29"/>
      <c r="E60" s="28">
        <v>8.1</v>
      </c>
      <c r="F60" s="22">
        <v>80</v>
      </c>
      <c r="G60" s="30"/>
      <c r="H60" s="28">
        <v>13</v>
      </c>
      <c r="I60" s="28">
        <v>-14</v>
      </c>
      <c r="J60" s="30"/>
      <c r="K60" s="28">
        <v>154</v>
      </c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8">
        <v>5.6</v>
      </c>
      <c r="D61" s="29"/>
      <c r="E61" s="28">
        <v>8.2</v>
      </c>
      <c r="F61" s="22">
        <v>79</v>
      </c>
      <c r="G61" s="30"/>
      <c r="H61" s="30"/>
      <c r="I61" s="28">
        <v>-13</v>
      </c>
      <c r="J61" s="28">
        <v>23</v>
      </c>
      <c r="K61" s="28">
        <v>156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30"/>
      <c r="D62" s="29"/>
      <c r="E62" s="28">
        <v>8.3</v>
      </c>
      <c r="F62" s="22">
        <v>78</v>
      </c>
      <c r="G62" s="30"/>
      <c r="H62" s="28">
        <v>14</v>
      </c>
      <c r="I62" s="30"/>
      <c r="J62" s="28">
        <v>24</v>
      </c>
      <c r="K62" s="28">
        <v>158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8">
        <v>5.7</v>
      </c>
      <c r="D63" s="29"/>
      <c r="E63" s="28">
        <v>8.4</v>
      </c>
      <c r="F63" s="22">
        <v>77</v>
      </c>
      <c r="G63" s="30"/>
      <c r="H63" s="30"/>
      <c r="I63" s="28">
        <v>-12</v>
      </c>
      <c r="J63" s="28">
        <v>25</v>
      </c>
      <c r="K63" s="28">
        <v>161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30"/>
      <c r="D64" s="29"/>
      <c r="E64" s="28">
        <v>8.5</v>
      </c>
      <c r="F64" s="22">
        <v>76</v>
      </c>
      <c r="G64" s="30"/>
      <c r="H64" s="28">
        <v>15</v>
      </c>
      <c r="I64" s="28">
        <v>-11</v>
      </c>
      <c r="J64" s="28">
        <v>26</v>
      </c>
      <c r="K64" s="28">
        <v>163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8">
        <v>5.8</v>
      </c>
      <c r="D65" s="29"/>
      <c r="E65" s="28">
        <v>8.6</v>
      </c>
      <c r="F65" s="22">
        <v>75</v>
      </c>
      <c r="G65" s="30"/>
      <c r="H65" s="30"/>
      <c r="I65" s="30"/>
      <c r="J65" s="28">
        <v>27</v>
      </c>
      <c r="K65" s="28">
        <v>165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5.9</v>
      </c>
      <c r="D66" s="29"/>
      <c r="E66" s="28">
        <v>8.7</v>
      </c>
      <c r="F66" s="22">
        <v>74</v>
      </c>
      <c r="G66" s="30"/>
      <c r="H66" s="30"/>
      <c r="I66" s="28">
        <v>-10</v>
      </c>
      <c r="J66" s="28">
        <v>28</v>
      </c>
      <c r="K66" s="28">
        <v>167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30"/>
      <c r="D67" s="29"/>
      <c r="E67" s="28">
        <v>8.8</v>
      </c>
      <c r="F67" s="22">
        <v>73</v>
      </c>
      <c r="G67" s="30"/>
      <c r="H67" s="28">
        <v>16</v>
      </c>
      <c r="I67" s="28">
        <v>-9</v>
      </c>
      <c r="J67" s="28">
        <v>29</v>
      </c>
      <c r="K67" s="28">
        <v>170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8">
        <v>6</v>
      </c>
      <c r="D68" s="29"/>
      <c r="E68" s="28" t="s">
        <v>42</v>
      </c>
      <c r="F68" s="22">
        <v>72</v>
      </c>
      <c r="G68" s="30"/>
      <c r="H68" s="30"/>
      <c r="I68" s="28">
        <v>-8</v>
      </c>
      <c r="J68" s="28">
        <v>30</v>
      </c>
      <c r="K68" s="28">
        <v>172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6.1</v>
      </c>
      <c r="D69" s="29"/>
      <c r="E69" s="28" t="s">
        <v>43</v>
      </c>
      <c r="F69" s="22">
        <v>71</v>
      </c>
      <c r="G69" s="30"/>
      <c r="H69" s="28">
        <v>17</v>
      </c>
      <c r="I69" s="30"/>
      <c r="J69" s="30"/>
      <c r="K69" s="28">
        <v>174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30"/>
      <c r="D70" s="29"/>
      <c r="E70" s="28" t="s">
        <v>44</v>
      </c>
      <c r="F70" s="22">
        <v>70</v>
      </c>
      <c r="G70" s="30"/>
      <c r="H70" s="30"/>
      <c r="I70" s="28">
        <v>-7</v>
      </c>
      <c r="J70" s="28">
        <v>31</v>
      </c>
      <c r="K70" s="28">
        <v>177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6.2</v>
      </c>
      <c r="D71" s="29"/>
      <c r="E71" s="28" t="s">
        <v>45</v>
      </c>
      <c r="F71" s="22">
        <v>69</v>
      </c>
      <c r="G71" s="30"/>
      <c r="H71" s="30"/>
      <c r="I71" s="28">
        <v>-6</v>
      </c>
      <c r="J71" s="28">
        <v>32</v>
      </c>
      <c r="K71" s="28">
        <v>179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8">
        <v>6.3</v>
      </c>
      <c r="D72" s="29"/>
      <c r="E72" s="28" t="s">
        <v>46</v>
      </c>
      <c r="F72" s="22">
        <v>68</v>
      </c>
      <c r="G72" s="30"/>
      <c r="H72" s="28">
        <v>18</v>
      </c>
      <c r="I72" s="28">
        <v>-5</v>
      </c>
      <c r="J72" s="28">
        <v>33</v>
      </c>
      <c r="K72" s="28">
        <v>181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30"/>
      <c r="D73" s="29"/>
      <c r="E73" s="28" t="s">
        <v>47</v>
      </c>
      <c r="F73" s="22">
        <v>67</v>
      </c>
      <c r="G73" s="30"/>
      <c r="H73" s="30"/>
      <c r="I73" s="30"/>
      <c r="J73" s="28">
        <v>34</v>
      </c>
      <c r="K73" s="28">
        <v>184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8">
        <v>6.4</v>
      </c>
      <c r="D74" s="29"/>
      <c r="E74" s="28" t="s">
        <v>48</v>
      </c>
      <c r="F74" s="22">
        <v>66</v>
      </c>
      <c r="G74" s="30"/>
      <c r="H74" s="28">
        <v>19</v>
      </c>
      <c r="I74" s="28">
        <v>-4</v>
      </c>
      <c r="J74" s="28">
        <v>35</v>
      </c>
      <c r="K74" s="28">
        <v>186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8">
        <v>6.5</v>
      </c>
      <c r="D75" s="29"/>
      <c r="E75" s="28" t="s">
        <v>49</v>
      </c>
      <c r="F75" s="22">
        <v>65</v>
      </c>
      <c r="G75" s="28">
        <v>1</v>
      </c>
      <c r="H75" s="30"/>
      <c r="I75" s="28">
        <v>-3</v>
      </c>
      <c r="J75" s="28">
        <v>36</v>
      </c>
      <c r="K75" s="28">
        <v>188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0"/>
      <c r="D76" s="29"/>
      <c r="E76" s="28" t="s">
        <v>50</v>
      </c>
      <c r="F76" s="22">
        <v>64</v>
      </c>
      <c r="G76" s="30"/>
      <c r="H76" s="30"/>
      <c r="I76" s="28">
        <v>-2</v>
      </c>
      <c r="J76" s="28">
        <v>37</v>
      </c>
      <c r="K76" s="28">
        <v>191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6.6</v>
      </c>
      <c r="D77" s="29"/>
      <c r="E77" s="30"/>
      <c r="F77" s="22">
        <v>63</v>
      </c>
      <c r="G77" s="30"/>
      <c r="H77" s="28">
        <v>20</v>
      </c>
      <c r="I77" s="30"/>
      <c r="J77" s="28">
        <v>38</v>
      </c>
      <c r="K77" s="28">
        <v>193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6.7</v>
      </c>
      <c r="D78" s="29"/>
      <c r="E78" s="28">
        <v>9.8</v>
      </c>
      <c r="F78" s="22">
        <v>62</v>
      </c>
      <c r="G78" s="28">
        <v>2</v>
      </c>
      <c r="H78" s="30"/>
      <c r="I78" s="28">
        <v>-1</v>
      </c>
      <c r="J78" s="28">
        <v>39</v>
      </c>
      <c r="K78" s="28">
        <v>195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30"/>
      <c r="D79" s="29"/>
      <c r="E79" s="28">
        <v>9.9</v>
      </c>
      <c r="F79" s="22">
        <v>61</v>
      </c>
      <c r="G79" s="30"/>
      <c r="H79" s="28">
        <v>21</v>
      </c>
      <c r="I79" s="28">
        <v>0</v>
      </c>
      <c r="J79" s="30"/>
      <c r="K79" s="28">
        <v>198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6.8</v>
      </c>
      <c r="D80" s="29"/>
      <c r="E80" s="28">
        <v>10</v>
      </c>
      <c r="F80" s="22">
        <v>60</v>
      </c>
      <c r="G80" s="30"/>
      <c r="H80" s="30"/>
      <c r="I80" s="30"/>
      <c r="J80" s="28">
        <v>40</v>
      </c>
      <c r="K80" s="28">
        <v>200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28">
        <v>6.9</v>
      </c>
      <c r="D81" s="29"/>
      <c r="E81" s="28">
        <v>10.1</v>
      </c>
      <c r="F81" s="22">
        <v>59</v>
      </c>
      <c r="G81" s="28">
        <v>3</v>
      </c>
      <c r="H81" s="30"/>
      <c r="I81" s="28">
        <v>1</v>
      </c>
      <c r="J81" s="28">
        <v>41</v>
      </c>
      <c r="K81" s="28">
        <v>202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30"/>
      <c r="D82" s="29"/>
      <c r="E82" s="28">
        <v>10.2</v>
      </c>
      <c r="F82" s="22">
        <v>58</v>
      </c>
      <c r="G82" s="30"/>
      <c r="H82" s="28">
        <v>22</v>
      </c>
      <c r="I82" s="28">
        <v>2</v>
      </c>
      <c r="J82" s="28">
        <v>42</v>
      </c>
      <c r="K82" s="28">
        <v>204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8">
        <v>7</v>
      </c>
      <c r="D83" s="29"/>
      <c r="E83" s="28">
        <v>10.3</v>
      </c>
      <c r="F83" s="22">
        <v>57</v>
      </c>
      <c r="G83" s="30"/>
      <c r="H83" s="30"/>
      <c r="I83" s="28">
        <v>3</v>
      </c>
      <c r="J83" s="28">
        <v>43</v>
      </c>
      <c r="K83" s="28">
        <v>207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30"/>
      <c r="D84" s="29"/>
      <c r="E84" s="28">
        <v>10.4</v>
      </c>
      <c r="F84" s="22">
        <v>56</v>
      </c>
      <c r="G84" s="28">
        <v>4</v>
      </c>
      <c r="H84" s="28">
        <v>23</v>
      </c>
      <c r="I84" s="30"/>
      <c r="J84" s="28">
        <v>44</v>
      </c>
      <c r="K84" s="28">
        <v>209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28">
        <v>7.1</v>
      </c>
      <c r="D85" s="29"/>
      <c r="E85" s="28">
        <v>10.5</v>
      </c>
      <c r="F85" s="22">
        <v>55</v>
      </c>
      <c r="G85" s="30"/>
      <c r="H85" s="30"/>
      <c r="I85" s="28">
        <v>4</v>
      </c>
      <c r="J85" s="28">
        <v>45</v>
      </c>
      <c r="K85" s="28">
        <v>211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30"/>
      <c r="D86" s="29"/>
      <c r="E86" s="28">
        <v>10.6</v>
      </c>
      <c r="F86" s="22">
        <v>54</v>
      </c>
      <c r="G86" s="28">
        <v>5</v>
      </c>
      <c r="H86" s="28">
        <v>24</v>
      </c>
      <c r="I86" s="28">
        <v>5</v>
      </c>
      <c r="J86" s="28">
        <v>46</v>
      </c>
      <c r="K86" s="28">
        <v>214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8">
        <v>7.2</v>
      </c>
      <c r="D87" s="29"/>
      <c r="E87" s="28">
        <v>10.7</v>
      </c>
      <c r="F87" s="22">
        <v>53</v>
      </c>
      <c r="G87" s="30"/>
      <c r="H87" s="30"/>
      <c r="I87" s="30"/>
      <c r="J87" s="28">
        <v>47</v>
      </c>
      <c r="K87" s="28">
        <v>216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30"/>
      <c r="D88" s="29"/>
      <c r="E88" s="28">
        <v>10.8</v>
      </c>
      <c r="F88" s="22">
        <v>52</v>
      </c>
      <c r="G88" s="28">
        <v>6</v>
      </c>
      <c r="H88" s="28">
        <v>25</v>
      </c>
      <c r="I88" s="28">
        <v>6</v>
      </c>
      <c r="J88" s="28">
        <v>48</v>
      </c>
      <c r="K88" s="28">
        <v>218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7.3</v>
      </c>
      <c r="D89" s="29"/>
      <c r="E89" s="28">
        <v>10.9</v>
      </c>
      <c r="F89" s="22">
        <v>51</v>
      </c>
      <c r="G89" s="30"/>
      <c r="H89" s="30"/>
      <c r="I89" s="28">
        <v>7</v>
      </c>
      <c r="J89" s="28">
        <v>49</v>
      </c>
      <c r="K89" s="28">
        <v>221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7.4</v>
      </c>
      <c r="D90" s="29"/>
      <c r="E90" s="28">
        <v>11</v>
      </c>
      <c r="F90" s="22">
        <v>50</v>
      </c>
      <c r="G90" s="28"/>
      <c r="H90" s="28">
        <v>26</v>
      </c>
      <c r="I90" s="28">
        <v>8</v>
      </c>
      <c r="J90" s="28">
        <v>50</v>
      </c>
      <c r="K90" s="28">
        <v>223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7.5</v>
      </c>
      <c r="D91" s="29"/>
      <c r="E91" s="28">
        <v>11.1</v>
      </c>
      <c r="F91" s="22">
        <v>49</v>
      </c>
      <c r="G91" s="28">
        <v>7</v>
      </c>
      <c r="H91" s="30"/>
      <c r="I91" s="30"/>
      <c r="J91" s="28">
        <v>51</v>
      </c>
      <c r="K91" s="28">
        <v>225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30"/>
      <c r="D92" s="29"/>
      <c r="E92" s="28">
        <v>11.2</v>
      </c>
      <c r="F92" s="22">
        <v>48</v>
      </c>
      <c r="G92" s="30"/>
      <c r="H92" s="30"/>
      <c r="I92" s="28">
        <v>9</v>
      </c>
      <c r="J92" s="28">
        <v>52</v>
      </c>
      <c r="K92" s="28">
        <v>228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7.6</v>
      </c>
      <c r="D93" s="29"/>
      <c r="E93" s="28">
        <v>11.3</v>
      </c>
      <c r="F93" s="22">
        <v>47</v>
      </c>
      <c r="G93" s="28">
        <v>8</v>
      </c>
      <c r="H93" s="28">
        <v>27</v>
      </c>
      <c r="I93" s="28">
        <v>10</v>
      </c>
      <c r="J93" s="28">
        <v>53</v>
      </c>
      <c r="K93" s="28">
        <v>230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28">
        <v>7.7</v>
      </c>
      <c r="D94" s="29"/>
      <c r="E94" s="28">
        <v>11.4</v>
      </c>
      <c r="F94" s="22">
        <v>46</v>
      </c>
      <c r="G94" s="30"/>
      <c r="H94" s="30"/>
      <c r="I94" s="28">
        <v>11</v>
      </c>
      <c r="J94" s="28">
        <v>54</v>
      </c>
      <c r="K94" s="28">
        <v>232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30"/>
      <c r="D95" s="29"/>
      <c r="E95" s="28">
        <v>11.5</v>
      </c>
      <c r="F95" s="22">
        <v>45</v>
      </c>
      <c r="G95" s="30"/>
      <c r="H95" s="28">
        <v>28</v>
      </c>
      <c r="I95" s="30"/>
      <c r="J95" s="28">
        <v>55</v>
      </c>
      <c r="K95" s="28">
        <v>234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8">
        <v>7.8</v>
      </c>
      <c r="D96" s="29"/>
      <c r="E96" s="28">
        <v>11.6</v>
      </c>
      <c r="F96" s="22">
        <v>44</v>
      </c>
      <c r="G96" s="28">
        <v>9</v>
      </c>
      <c r="H96" s="30"/>
      <c r="I96" s="28">
        <v>12</v>
      </c>
      <c r="J96" s="28">
        <v>56</v>
      </c>
      <c r="K96" s="28">
        <v>237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30"/>
      <c r="D97" s="29"/>
      <c r="E97" s="28">
        <v>11.7</v>
      </c>
      <c r="F97" s="22">
        <v>43</v>
      </c>
      <c r="G97" s="30"/>
      <c r="H97" s="28">
        <v>29</v>
      </c>
      <c r="I97" s="28">
        <v>13</v>
      </c>
      <c r="J97" s="28">
        <v>57</v>
      </c>
      <c r="K97" s="28">
        <v>239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7.9</v>
      </c>
      <c r="D98" s="29"/>
      <c r="E98" s="28">
        <v>11.8</v>
      </c>
      <c r="F98" s="22">
        <v>42</v>
      </c>
      <c r="G98" s="28">
        <v>10</v>
      </c>
      <c r="H98" s="30"/>
      <c r="I98" s="28">
        <v>14</v>
      </c>
      <c r="J98" s="30"/>
      <c r="K98" s="28">
        <v>241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8">
        <v>8</v>
      </c>
      <c r="D99" s="29"/>
      <c r="E99" s="28">
        <v>11.9</v>
      </c>
      <c r="F99" s="22">
        <v>41</v>
      </c>
      <c r="G99" s="30"/>
      <c r="H99" s="30"/>
      <c r="I99" s="30"/>
      <c r="J99" s="28">
        <v>58</v>
      </c>
      <c r="K99" s="28">
        <v>244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30"/>
      <c r="D100" s="29"/>
      <c r="E100" s="28">
        <v>12</v>
      </c>
      <c r="F100" s="22">
        <v>40</v>
      </c>
      <c r="G100" s="30"/>
      <c r="H100" s="28">
        <v>30</v>
      </c>
      <c r="I100" s="28">
        <v>15</v>
      </c>
      <c r="J100" s="28">
        <v>59</v>
      </c>
      <c r="K100" s="28">
        <v>246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8">
        <v>8.1</v>
      </c>
      <c r="D101" s="29"/>
      <c r="E101" s="28">
        <v>12.1</v>
      </c>
      <c r="F101" s="22">
        <v>39</v>
      </c>
      <c r="G101" s="28">
        <v>11</v>
      </c>
      <c r="H101" s="30"/>
      <c r="I101" s="28">
        <v>16</v>
      </c>
      <c r="J101" s="28">
        <v>60</v>
      </c>
      <c r="K101" s="28">
        <v>248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8.2</v>
      </c>
      <c r="D102" s="29"/>
      <c r="E102" s="28">
        <v>12.2</v>
      </c>
      <c r="F102" s="22">
        <v>38</v>
      </c>
      <c r="G102" s="30"/>
      <c r="H102" s="28">
        <v>31</v>
      </c>
      <c r="I102" s="30"/>
      <c r="J102" s="28">
        <v>61</v>
      </c>
      <c r="K102" s="28">
        <v>251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30"/>
      <c r="D103" s="29"/>
      <c r="E103" s="28">
        <v>12.3</v>
      </c>
      <c r="F103" s="22">
        <v>37</v>
      </c>
      <c r="G103" s="28">
        <v>12</v>
      </c>
      <c r="H103" s="30"/>
      <c r="I103" s="28">
        <v>17</v>
      </c>
      <c r="J103" s="28">
        <v>62</v>
      </c>
      <c r="K103" s="28">
        <v>253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8">
        <v>8.3</v>
      </c>
      <c r="D104" s="29"/>
      <c r="E104" s="28">
        <v>12.4</v>
      </c>
      <c r="F104" s="22">
        <v>36</v>
      </c>
      <c r="G104" s="30"/>
      <c r="H104" s="30"/>
      <c r="I104" s="28">
        <v>18</v>
      </c>
      <c r="J104" s="28">
        <v>63</v>
      </c>
      <c r="K104" s="28">
        <v>255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8.4</v>
      </c>
      <c r="D105" s="29"/>
      <c r="E105" s="28">
        <v>12.5</v>
      </c>
      <c r="F105" s="22">
        <v>35</v>
      </c>
      <c r="G105" s="30"/>
      <c r="H105" s="28">
        <v>32</v>
      </c>
      <c r="I105" s="28">
        <v>19</v>
      </c>
      <c r="J105" s="28">
        <v>64</v>
      </c>
      <c r="K105" s="28">
        <v>258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0"/>
      <c r="D106" s="29"/>
      <c r="E106" s="28">
        <v>12.6</v>
      </c>
      <c r="F106" s="22">
        <v>34</v>
      </c>
      <c r="G106" s="28">
        <v>13</v>
      </c>
      <c r="H106" s="30"/>
      <c r="I106" s="30"/>
      <c r="J106" s="30"/>
      <c r="K106" s="28">
        <v>260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8.5</v>
      </c>
      <c r="D107" s="29"/>
      <c r="E107" s="28">
        <v>12.7</v>
      </c>
      <c r="F107" s="22">
        <v>33</v>
      </c>
      <c r="G107" s="30"/>
      <c r="H107" s="28">
        <v>33</v>
      </c>
      <c r="I107" s="28">
        <v>20</v>
      </c>
      <c r="J107" s="28">
        <v>65</v>
      </c>
      <c r="K107" s="28">
        <v>262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8.6</v>
      </c>
      <c r="D108" s="29"/>
      <c r="E108" s="28">
        <v>12.8</v>
      </c>
      <c r="F108" s="22">
        <v>32</v>
      </c>
      <c r="G108" s="28">
        <v>14</v>
      </c>
      <c r="H108" s="30"/>
      <c r="I108" s="28">
        <v>21</v>
      </c>
      <c r="J108" s="28">
        <v>66</v>
      </c>
      <c r="K108" s="28">
        <v>264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30"/>
      <c r="D109" s="29"/>
      <c r="E109" s="28">
        <v>12.9</v>
      </c>
      <c r="F109" s="22">
        <v>31</v>
      </c>
      <c r="G109" s="30"/>
      <c r="H109" s="30"/>
      <c r="I109" s="28">
        <v>22</v>
      </c>
      <c r="J109" s="28">
        <v>67</v>
      </c>
      <c r="K109" s="28">
        <v>267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8">
        <v>8.7</v>
      </c>
      <c r="D110" s="29"/>
      <c r="E110" s="28">
        <v>13</v>
      </c>
      <c r="F110" s="22">
        <v>30</v>
      </c>
      <c r="G110" s="30"/>
      <c r="H110" s="28">
        <v>34</v>
      </c>
      <c r="I110" s="30"/>
      <c r="J110" s="28">
        <v>68</v>
      </c>
      <c r="K110" s="28">
        <v>269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30"/>
      <c r="D111" s="29"/>
      <c r="E111" s="28">
        <v>13.1</v>
      </c>
      <c r="F111" s="22">
        <v>29</v>
      </c>
      <c r="G111" s="28">
        <v>15</v>
      </c>
      <c r="H111" s="30"/>
      <c r="I111" s="28">
        <v>23</v>
      </c>
      <c r="J111" s="28">
        <v>69</v>
      </c>
      <c r="K111" s="28">
        <v>271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28">
        <v>8.8</v>
      </c>
      <c r="D112" s="29"/>
      <c r="E112" s="28">
        <v>13.2</v>
      </c>
      <c r="F112" s="22">
        <v>28</v>
      </c>
      <c r="G112" s="30"/>
      <c r="H112" s="28">
        <v>35</v>
      </c>
      <c r="I112" s="30"/>
      <c r="J112" s="28">
        <v>70</v>
      </c>
      <c r="K112" s="28">
        <v>274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8.9</v>
      </c>
      <c r="D113" s="29"/>
      <c r="E113" s="28">
        <v>13.3</v>
      </c>
      <c r="F113" s="22">
        <v>27</v>
      </c>
      <c r="G113" s="28">
        <v>16</v>
      </c>
      <c r="H113" s="30"/>
      <c r="I113" s="28">
        <v>24</v>
      </c>
      <c r="J113" s="30"/>
      <c r="K113" s="28">
        <v>276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0"/>
      <c r="D114" s="29"/>
      <c r="E114" s="28">
        <v>13.4</v>
      </c>
      <c r="F114" s="22">
        <v>26</v>
      </c>
      <c r="G114" s="30"/>
      <c r="H114" s="30"/>
      <c r="I114" s="30"/>
      <c r="J114" s="28">
        <v>71</v>
      </c>
      <c r="K114" s="28">
        <v>278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8">
        <v>9</v>
      </c>
      <c r="D115" s="29"/>
      <c r="E115" s="28">
        <v>13.5</v>
      </c>
      <c r="F115" s="22">
        <v>25</v>
      </c>
      <c r="G115" s="30"/>
      <c r="H115" s="28">
        <v>36</v>
      </c>
      <c r="I115" s="28">
        <v>25</v>
      </c>
      <c r="J115" s="28">
        <v>72</v>
      </c>
      <c r="K115" s="28">
        <v>281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28">
        <v>9.1</v>
      </c>
      <c r="D116" s="29"/>
      <c r="E116" s="28">
        <v>13.6</v>
      </c>
      <c r="F116" s="22">
        <v>24</v>
      </c>
      <c r="G116" s="28">
        <v>17</v>
      </c>
      <c r="H116" s="30"/>
      <c r="I116" s="30"/>
      <c r="J116" s="28">
        <v>73</v>
      </c>
      <c r="K116" s="28">
        <v>283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30"/>
      <c r="D117" s="29"/>
      <c r="E117" s="28">
        <v>13.7</v>
      </c>
      <c r="F117" s="22">
        <v>23</v>
      </c>
      <c r="G117" s="30"/>
      <c r="H117" s="28">
        <v>37</v>
      </c>
      <c r="I117" s="28">
        <v>26</v>
      </c>
      <c r="J117" s="28">
        <v>74</v>
      </c>
      <c r="K117" s="28">
        <v>285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28">
        <v>9.2</v>
      </c>
      <c r="D118" s="29"/>
      <c r="E118" s="28">
        <v>13.8</v>
      </c>
      <c r="F118" s="22">
        <v>22</v>
      </c>
      <c r="G118" s="28">
        <v>18</v>
      </c>
      <c r="H118" s="30"/>
      <c r="I118" s="30"/>
      <c r="J118" s="28">
        <v>75</v>
      </c>
      <c r="K118" s="28">
        <v>288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9.3</v>
      </c>
      <c r="D119" s="29"/>
      <c r="E119" s="28">
        <v>13.9</v>
      </c>
      <c r="F119" s="22">
        <v>21</v>
      </c>
      <c r="G119" s="30"/>
      <c r="H119" s="28">
        <v>38</v>
      </c>
      <c r="I119" s="28">
        <v>27</v>
      </c>
      <c r="J119" s="30"/>
      <c r="K119" s="28">
        <v>290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30"/>
      <c r="F120" s="22">
        <v>20</v>
      </c>
      <c r="G120" s="30"/>
      <c r="H120" s="30"/>
      <c r="I120" s="30"/>
      <c r="J120" s="28">
        <v>76</v>
      </c>
      <c r="K120" s="28">
        <v>292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9.4</v>
      </c>
      <c r="D121" s="29"/>
      <c r="E121" s="28">
        <v>14</v>
      </c>
      <c r="F121" s="22">
        <v>19</v>
      </c>
      <c r="G121" s="28">
        <v>19</v>
      </c>
      <c r="H121" s="28">
        <v>39</v>
      </c>
      <c r="I121" s="28">
        <v>28</v>
      </c>
      <c r="J121" s="30"/>
      <c r="K121" s="28">
        <v>294</v>
      </c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30"/>
      <c r="F122" s="22">
        <v>18</v>
      </c>
      <c r="G122" s="30"/>
      <c r="H122" s="30"/>
      <c r="I122" s="30"/>
      <c r="J122" s="28">
        <v>77</v>
      </c>
      <c r="K122" s="28">
        <v>296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9.5</v>
      </c>
      <c r="D123" s="29"/>
      <c r="E123" s="28">
        <v>14.1</v>
      </c>
      <c r="F123" s="22">
        <v>17</v>
      </c>
      <c r="G123" s="30"/>
      <c r="H123" s="28">
        <v>40</v>
      </c>
      <c r="I123" s="28">
        <v>29</v>
      </c>
      <c r="J123" s="30"/>
      <c r="K123" s="28">
        <v>298</v>
      </c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30"/>
      <c r="F124" s="22">
        <v>16</v>
      </c>
      <c r="G124" s="28">
        <v>20</v>
      </c>
      <c r="H124" s="30"/>
      <c r="I124" s="30"/>
      <c r="J124" s="28">
        <v>78</v>
      </c>
      <c r="K124" s="30"/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30"/>
      <c r="D125" s="29"/>
      <c r="E125" s="28">
        <v>14.2</v>
      </c>
      <c r="F125" s="22">
        <v>15</v>
      </c>
      <c r="G125" s="30"/>
      <c r="H125" s="30"/>
      <c r="I125" s="28">
        <v>30</v>
      </c>
      <c r="J125" s="30"/>
      <c r="K125" s="28">
        <v>301</v>
      </c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28">
        <v>9.6</v>
      </c>
      <c r="D126" s="29"/>
      <c r="E126" s="30"/>
      <c r="F126" s="22">
        <v>14</v>
      </c>
      <c r="G126" s="30"/>
      <c r="H126" s="28">
        <v>41</v>
      </c>
      <c r="I126" s="30"/>
      <c r="J126" s="30"/>
      <c r="K126" s="30"/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30"/>
      <c r="D127" s="29"/>
      <c r="E127" s="28">
        <v>14.3</v>
      </c>
      <c r="F127" s="22">
        <v>13</v>
      </c>
      <c r="G127" s="28">
        <v>21</v>
      </c>
      <c r="H127" s="30"/>
      <c r="I127" s="30"/>
      <c r="J127" s="28">
        <v>79</v>
      </c>
      <c r="K127" s="28">
        <v>304</v>
      </c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30"/>
      <c r="F128" s="22">
        <v>12</v>
      </c>
      <c r="G128" s="30"/>
      <c r="H128" s="30"/>
      <c r="I128" s="28">
        <v>31</v>
      </c>
      <c r="J128" s="30"/>
      <c r="K128" s="30"/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28">
        <v>9.7</v>
      </c>
      <c r="D129" s="29"/>
      <c r="E129" s="28">
        <v>14.4</v>
      </c>
      <c r="F129" s="22">
        <v>11</v>
      </c>
      <c r="G129" s="30"/>
      <c r="H129" s="30"/>
      <c r="I129" s="30"/>
      <c r="J129" s="30"/>
      <c r="K129" s="28">
        <v>307</v>
      </c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0"/>
      <c r="D130" s="29"/>
      <c r="E130" s="30"/>
      <c r="F130" s="22">
        <v>10</v>
      </c>
      <c r="G130" s="28">
        <v>22</v>
      </c>
      <c r="H130" s="28">
        <v>42</v>
      </c>
      <c r="I130" s="30"/>
      <c r="J130" s="30"/>
      <c r="K130" s="28">
        <v>308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0"/>
      <c r="D131" s="29"/>
      <c r="E131" s="28">
        <v>14.5</v>
      </c>
      <c r="F131" s="22">
        <v>9</v>
      </c>
      <c r="G131" s="30"/>
      <c r="H131" s="30"/>
      <c r="I131" s="28">
        <v>32</v>
      </c>
      <c r="J131" s="28">
        <v>80</v>
      </c>
      <c r="K131" s="28">
        <v>309</v>
      </c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28">
        <v>9.8</v>
      </c>
      <c r="D132" s="29"/>
      <c r="E132" s="30"/>
      <c r="F132" s="22">
        <v>8</v>
      </c>
      <c r="G132" s="30"/>
      <c r="H132" s="30"/>
      <c r="I132" s="30"/>
      <c r="J132" s="30"/>
      <c r="K132" s="28">
        <v>310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0"/>
      <c r="D133" s="29"/>
      <c r="E133" s="28">
        <v>14.6</v>
      </c>
      <c r="F133" s="22">
        <v>7</v>
      </c>
      <c r="G133" s="28">
        <v>23</v>
      </c>
      <c r="H133" s="30"/>
      <c r="I133" s="30"/>
      <c r="J133" s="30"/>
      <c r="K133" s="28">
        <v>311</v>
      </c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0"/>
      <c r="D134" s="29"/>
      <c r="E134" s="30"/>
      <c r="F134" s="22">
        <v>6</v>
      </c>
      <c r="G134" s="30"/>
      <c r="H134" s="28">
        <v>43</v>
      </c>
      <c r="I134" s="28">
        <v>33</v>
      </c>
      <c r="J134" s="30"/>
      <c r="K134" s="28">
        <v>312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28">
        <v>14.7</v>
      </c>
      <c r="F135" s="22">
        <v>5</v>
      </c>
      <c r="G135" s="30"/>
      <c r="H135" s="30"/>
      <c r="I135" s="30"/>
      <c r="J135" s="30"/>
      <c r="K135" s="28">
        <v>313</v>
      </c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28">
        <v>9.9</v>
      </c>
      <c r="D136" s="29"/>
      <c r="E136" s="30"/>
      <c r="F136" s="22">
        <v>4</v>
      </c>
      <c r="G136" s="28">
        <v>24</v>
      </c>
      <c r="H136" s="30"/>
      <c r="I136" s="30"/>
      <c r="J136" s="28">
        <v>81</v>
      </c>
      <c r="K136" s="28">
        <v>314</v>
      </c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30"/>
      <c r="D137" s="31"/>
      <c r="E137" s="28">
        <v>14.8</v>
      </c>
      <c r="F137" s="22">
        <v>3</v>
      </c>
      <c r="G137" s="30"/>
      <c r="H137" s="30"/>
      <c r="I137" s="28">
        <v>34</v>
      </c>
      <c r="J137" s="30"/>
      <c r="K137" s="30"/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30"/>
      <c r="H138" s="30"/>
      <c r="I138" s="30"/>
      <c r="J138" s="30"/>
      <c r="K138" s="28">
        <v>315</v>
      </c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0"/>
      <c r="D139" s="31"/>
      <c r="E139" s="28">
        <v>14.9</v>
      </c>
      <c r="F139" s="22">
        <v>1</v>
      </c>
      <c r="G139" s="28">
        <v>25</v>
      </c>
      <c r="H139" s="28">
        <v>44</v>
      </c>
      <c r="I139" s="30"/>
      <c r="J139" s="30"/>
      <c r="K139" s="30"/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10</v>
      </c>
      <c r="D140" s="33"/>
      <c r="E140" s="20">
        <v>15</v>
      </c>
      <c r="F140" s="22">
        <v>0</v>
      </c>
      <c r="G140" s="30"/>
      <c r="H140" s="30"/>
      <c r="I140" s="28">
        <v>35</v>
      </c>
      <c r="J140" s="30"/>
      <c r="K140" s="28">
        <v>316</v>
      </c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O161" s="34"/>
      <c r="P161" s="22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O162" s="34"/>
      <c r="P162" s="22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O163" s="34"/>
      <c r="P163" s="22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O164" s="34"/>
      <c r="P164" s="22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O165" s="34"/>
      <c r="P165" s="22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O166" s="34"/>
      <c r="P166" s="22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O167" s="34"/>
      <c r="P167" s="22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O168" s="34"/>
      <c r="P168" s="22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O169" s="34"/>
      <c r="P169" s="22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O170" s="34"/>
      <c r="P170" s="22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O171" s="34"/>
      <c r="P171" s="22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O172" s="34"/>
      <c r="P172" s="22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O173" s="34"/>
      <c r="P173" s="22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O174" s="34"/>
      <c r="P174" s="22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O175" s="34"/>
      <c r="P175" s="22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O176" s="34"/>
      <c r="P176" s="22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O177" s="34"/>
      <c r="P177" s="22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O178" s="34"/>
      <c r="P178" s="22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O179" s="34"/>
      <c r="P179" s="22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O180" s="34"/>
      <c r="P180" s="22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O181" s="34"/>
      <c r="P181" s="22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O182" s="34"/>
      <c r="P182" s="22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O183" s="34"/>
      <c r="P183" s="22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O184" s="34"/>
      <c r="P184" s="22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O185" s="34"/>
      <c r="P185" s="22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O186" s="34"/>
      <c r="P186" s="22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O187" s="34"/>
      <c r="P187" s="22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O188" s="34"/>
      <c r="P188" s="22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O189" s="34"/>
      <c r="P189" s="22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O190" s="34"/>
      <c r="P190" s="22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O191" s="34"/>
      <c r="P191" s="22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O192" s="34"/>
      <c r="P192" s="22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O193" s="34"/>
      <c r="P193" s="22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O194" s="34"/>
      <c r="P194" s="22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O195" s="34"/>
      <c r="P195" s="22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O196" s="34"/>
      <c r="P196" s="22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O197" s="35"/>
      <c r="P197" s="22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O198" s="34"/>
      <c r="P198" s="22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O199" s="35"/>
      <c r="P199" s="22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O200" s="34"/>
      <c r="P200" s="22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O201" s="35"/>
      <c r="P201" s="22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O202" s="21"/>
      <c r="P202" s="22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O203" s="34"/>
      <c r="P203" s="22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O204" s="34"/>
      <c r="P204" s="22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O205" s="34"/>
      <c r="P205" s="22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34"/>
      <c r="P206" s="22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34"/>
      <c r="P207" s="22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34"/>
      <c r="P208" s="22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34"/>
      <c r="P209" s="22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34"/>
      <c r="P210" s="22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4"/>
      <c r="P211" s="22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4"/>
      <c r="P212" s="22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5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4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5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1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2"/>
      <c r="P268" s="14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2"/>
      <c r="P269" s="14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2"/>
      <c r="P270" s="14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2"/>
      <c r="P271" s="14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2"/>
      <c r="P272" s="14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2"/>
      <c r="P273" s="14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2"/>
      <c r="P274" s="14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2"/>
      <c r="P275" s="14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2"/>
      <c r="P276" s="23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IV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AND(ROW(),2,COUNTA('19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33"/>
  <sheetViews>
    <sheetView workbookViewId="0" topLeftCell="A1">
      <selection activeCell="B2" sqref="B2"/>
    </sheetView>
  </sheetViews>
  <sheetFormatPr defaultColWidth="9.00390625" defaultRowHeight="12.75" zeroHeight="1"/>
  <cols>
    <col min="1" max="1" width="9.00390625" style="0" customWidth="1"/>
    <col min="2" max="2" width="116.125" style="0" customWidth="1"/>
    <col min="3" max="3" width="9.00390625" style="0" customWidth="1"/>
    <col min="4" max="16384" width="0" style="44" hidden="1" customWidth="1"/>
  </cols>
  <sheetData>
    <row r="1" spans="1:3" ht="129" customHeight="1">
      <c r="A1" s="59"/>
      <c r="B1" s="45" t="s">
        <v>54</v>
      </c>
      <c r="C1" s="59"/>
    </row>
    <row r="2" spans="1:3" ht="96.75" customHeight="1">
      <c r="A2" s="59"/>
      <c r="B2" s="46" t="s">
        <v>51</v>
      </c>
      <c r="C2" s="59"/>
    </row>
    <row r="3" spans="1:3" ht="101.25" customHeight="1">
      <c r="A3" s="59"/>
      <c r="B3" s="45" t="s">
        <v>52</v>
      </c>
      <c r="C3" s="59"/>
    </row>
    <row r="4" spans="1:28" ht="77.25" customHeight="1">
      <c r="A4" s="59"/>
      <c r="B4" s="47" t="s">
        <v>53</v>
      </c>
      <c r="C4" s="59"/>
      <c r="D4" s="44">
        <v>7</v>
      </c>
      <c r="F4" s="44">
        <v>8</v>
      </c>
      <c r="H4" s="44">
        <v>9</v>
      </c>
      <c r="J4" s="44">
        <v>10</v>
      </c>
      <c r="L4" s="44">
        <v>11</v>
      </c>
      <c r="N4" s="44">
        <v>12</v>
      </c>
      <c r="P4" s="44">
        <v>13</v>
      </c>
      <c r="R4" s="44">
        <v>14</v>
      </c>
      <c r="T4" s="44">
        <v>15</v>
      </c>
      <c r="V4" s="44">
        <v>16</v>
      </c>
      <c r="X4" s="44">
        <v>17</v>
      </c>
      <c r="Z4" s="44">
        <v>18</v>
      </c>
      <c r="AB4" s="44">
        <v>19</v>
      </c>
    </row>
    <row r="5" spans="4:29" ht="12.75" customHeight="1" hidden="1">
      <c r="D5" s="21">
        <v>0</v>
      </c>
      <c r="E5" s="22">
        <v>0</v>
      </c>
      <c r="F5" s="37">
        <v>0</v>
      </c>
      <c r="G5" s="14">
        <v>0</v>
      </c>
      <c r="H5" s="37">
        <v>0</v>
      </c>
      <c r="I5" s="14">
        <v>0</v>
      </c>
      <c r="J5" s="37">
        <v>0</v>
      </c>
      <c r="K5" s="14">
        <v>0</v>
      </c>
      <c r="L5" s="48">
        <v>0</v>
      </c>
      <c r="M5" s="14">
        <v>0</v>
      </c>
      <c r="N5" s="21">
        <v>0</v>
      </c>
      <c r="O5" s="22">
        <v>0</v>
      </c>
      <c r="P5" s="37">
        <v>0</v>
      </c>
      <c r="Q5" s="14">
        <v>0</v>
      </c>
      <c r="R5" s="34">
        <v>0</v>
      </c>
      <c r="S5" s="14">
        <v>0</v>
      </c>
      <c r="T5" s="37">
        <v>0</v>
      </c>
      <c r="U5" s="14">
        <v>0</v>
      </c>
      <c r="V5" s="37">
        <v>0</v>
      </c>
      <c r="W5" s="49">
        <v>0</v>
      </c>
      <c r="X5" s="37">
        <v>0</v>
      </c>
      <c r="Y5" s="14">
        <v>0</v>
      </c>
      <c r="Z5" s="37">
        <v>0</v>
      </c>
      <c r="AA5" s="14">
        <v>0</v>
      </c>
      <c r="AB5" s="37">
        <v>0</v>
      </c>
      <c r="AC5" s="14">
        <v>0</v>
      </c>
    </row>
    <row r="6" spans="4:29" ht="12.75" customHeight="1" hidden="1">
      <c r="D6" s="21">
        <v>0.0006944444444444445</v>
      </c>
      <c r="E6" s="22">
        <v>100</v>
      </c>
      <c r="F6" s="37">
        <v>0.0006944444444444445</v>
      </c>
      <c r="G6" s="14">
        <v>100</v>
      </c>
      <c r="H6" s="37"/>
      <c r="I6" s="14">
        <v>100</v>
      </c>
      <c r="J6" s="30"/>
      <c r="K6" s="22">
        <v>100</v>
      </c>
      <c r="L6" s="48"/>
      <c r="M6" s="22">
        <v>100</v>
      </c>
      <c r="N6" s="21">
        <v>0.0006944444444444445</v>
      </c>
      <c r="O6" s="22">
        <v>100</v>
      </c>
      <c r="P6" s="21">
        <v>0.0006944444444444445</v>
      </c>
      <c r="Q6" s="22">
        <v>100</v>
      </c>
      <c r="R6" s="34">
        <v>0.0006944444444444445</v>
      </c>
      <c r="S6" s="22">
        <v>100</v>
      </c>
      <c r="T6" s="37">
        <v>0.0006944444444444445</v>
      </c>
      <c r="U6" s="14">
        <v>100</v>
      </c>
      <c r="V6" s="29">
        <v>0.0006944444444444445</v>
      </c>
      <c r="W6" s="22">
        <v>99</v>
      </c>
      <c r="X6" s="50">
        <v>0.0006944444444444445</v>
      </c>
      <c r="Y6" s="14">
        <v>100</v>
      </c>
      <c r="Z6" s="51">
        <v>0.09652777777777777</v>
      </c>
      <c r="AA6" s="22">
        <v>100</v>
      </c>
      <c r="AB6" s="37">
        <v>0.0006944444444444445</v>
      </c>
      <c r="AC6" s="14">
        <v>100</v>
      </c>
    </row>
    <row r="7" spans="4:29" ht="12.75" customHeight="1" hidden="1">
      <c r="D7" s="21">
        <v>0.0763888888888889</v>
      </c>
      <c r="E7" s="22">
        <v>99</v>
      </c>
      <c r="F7" s="51">
        <v>0.07152777777777779</v>
      </c>
      <c r="G7" s="22">
        <v>100</v>
      </c>
      <c r="H7" s="30"/>
      <c r="I7" s="22">
        <v>100</v>
      </c>
      <c r="J7" s="51">
        <v>0.0006944444444444445</v>
      </c>
      <c r="K7" s="22">
        <v>99</v>
      </c>
      <c r="L7" s="48">
        <v>0.0006944444444444445</v>
      </c>
      <c r="M7" s="22">
        <v>99</v>
      </c>
      <c r="N7" s="21"/>
      <c r="O7" s="22">
        <v>99</v>
      </c>
      <c r="P7" s="34">
        <v>0.11597222222222221</v>
      </c>
      <c r="Q7" s="22">
        <v>100</v>
      </c>
      <c r="R7" s="35"/>
      <c r="S7" s="22">
        <v>99</v>
      </c>
      <c r="T7" s="34">
        <v>0.10486111111111111</v>
      </c>
      <c r="U7" s="22">
        <v>100</v>
      </c>
      <c r="V7" s="29">
        <v>0.09791666666666667</v>
      </c>
      <c r="W7" s="22">
        <v>99</v>
      </c>
      <c r="X7" s="52"/>
      <c r="Y7" s="22">
        <v>99</v>
      </c>
      <c r="Z7" s="30"/>
      <c r="AA7" s="22">
        <v>99</v>
      </c>
      <c r="AB7" s="30"/>
      <c r="AC7" s="22">
        <v>99</v>
      </c>
    </row>
    <row r="8" spans="4:29" ht="12.75" customHeight="1" hidden="1">
      <c r="D8" s="21">
        <v>0.07708333333333334</v>
      </c>
      <c r="E8" s="22">
        <v>98</v>
      </c>
      <c r="F8" s="30"/>
      <c r="G8" s="22">
        <v>99</v>
      </c>
      <c r="H8" s="30"/>
      <c r="I8" s="22">
        <v>99</v>
      </c>
      <c r="J8" s="30"/>
      <c r="K8" s="22">
        <v>98</v>
      </c>
      <c r="L8" s="48"/>
      <c r="M8" s="22">
        <v>98</v>
      </c>
      <c r="N8" s="21">
        <v>0.12430555555555556</v>
      </c>
      <c r="O8" s="22">
        <v>98</v>
      </c>
      <c r="P8" s="35"/>
      <c r="Q8" s="22">
        <v>99</v>
      </c>
      <c r="R8" s="35"/>
      <c r="S8" s="22">
        <v>98</v>
      </c>
      <c r="T8" s="35"/>
      <c r="U8" s="22">
        <v>99</v>
      </c>
      <c r="V8" s="29"/>
      <c r="W8" s="22">
        <v>98</v>
      </c>
      <c r="X8" s="50">
        <v>0.09861111111111111</v>
      </c>
      <c r="Y8" s="22">
        <v>98</v>
      </c>
      <c r="Z8" s="51">
        <v>0.09722222222222222</v>
      </c>
      <c r="AA8" s="22">
        <v>98</v>
      </c>
      <c r="AB8" s="51">
        <v>0.09652777777777777</v>
      </c>
      <c r="AC8" s="22">
        <v>98</v>
      </c>
    </row>
    <row r="9" spans="4:29" ht="12.75" customHeight="1" hidden="1">
      <c r="D9" s="21">
        <v>0.07777777777777778</v>
      </c>
      <c r="E9" s="22">
        <v>97</v>
      </c>
      <c r="F9" s="51">
        <v>0.07222222222222223</v>
      </c>
      <c r="G9" s="22">
        <v>98</v>
      </c>
      <c r="H9" s="51">
        <v>0.0006944444444444445</v>
      </c>
      <c r="I9" s="22">
        <v>98</v>
      </c>
      <c r="J9" s="51">
        <v>0.06388888888888888</v>
      </c>
      <c r="K9" s="22">
        <v>97</v>
      </c>
      <c r="L9" s="48">
        <v>0.06180555555555556</v>
      </c>
      <c r="M9" s="22">
        <v>97</v>
      </c>
      <c r="N9" s="21"/>
      <c r="O9" s="22">
        <v>97</v>
      </c>
      <c r="P9" s="34">
        <v>0.11666666666666665</v>
      </c>
      <c r="Q9" s="22">
        <v>98</v>
      </c>
      <c r="R9" s="35"/>
      <c r="S9" s="22">
        <v>97</v>
      </c>
      <c r="T9" s="34">
        <v>0.10555555555555556</v>
      </c>
      <c r="U9" s="22">
        <v>98</v>
      </c>
      <c r="V9" s="29">
        <v>0.09861111111111111</v>
      </c>
      <c r="W9" s="22">
        <v>97</v>
      </c>
      <c r="X9" s="52"/>
      <c r="Y9" s="22">
        <v>97</v>
      </c>
      <c r="Z9" s="30"/>
      <c r="AA9" s="22">
        <v>97</v>
      </c>
      <c r="AB9" s="30"/>
      <c r="AC9" s="22">
        <v>97</v>
      </c>
    </row>
    <row r="10" spans="4:29" ht="12.75" customHeight="1" hidden="1">
      <c r="D10" s="21">
        <v>0.07847222222222222</v>
      </c>
      <c r="E10" s="22">
        <v>96</v>
      </c>
      <c r="F10" s="30"/>
      <c r="G10" s="22">
        <v>97</v>
      </c>
      <c r="H10" s="30"/>
      <c r="I10" s="22">
        <v>97</v>
      </c>
      <c r="J10" s="30"/>
      <c r="K10" s="22">
        <v>96</v>
      </c>
      <c r="L10" s="48"/>
      <c r="M10" s="22">
        <v>96</v>
      </c>
      <c r="N10" s="21">
        <v>0.125</v>
      </c>
      <c r="O10" s="22">
        <v>96</v>
      </c>
      <c r="P10" s="35"/>
      <c r="Q10" s="22">
        <v>97</v>
      </c>
      <c r="R10" s="35"/>
      <c r="S10" s="22">
        <v>96</v>
      </c>
      <c r="T10" s="35"/>
      <c r="U10" s="22">
        <v>97</v>
      </c>
      <c r="V10" s="29"/>
      <c r="W10" s="22">
        <v>96</v>
      </c>
      <c r="X10" s="50">
        <v>0.09930555555555555</v>
      </c>
      <c r="Y10" s="22">
        <v>96</v>
      </c>
      <c r="Z10" s="51">
        <v>0.09791666666666667</v>
      </c>
      <c r="AA10" s="22">
        <v>96</v>
      </c>
      <c r="AB10" s="51">
        <v>0.09722222222222222</v>
      </c>
      <c r="AC10" s="22">
        <v>96</v>
      </c>
    </row>
    <row r="11" spans="4:29" ht="12.75" customHeight="1" hidden="1">
      <c r="D11" s="21">
        <v>0.07916666666666666</v>
      </c>
      <c r="E11" s="22">
        <v>95</v>
      </c>
      <c r="F11" s="51">
        <v>0.07291666666666667</v>
      </c>
      <c r="G11" s="22">
        <v>96</v>
      </c>
      <c r="H11" s="30"/>
      <c r="I11" s="22">
        <v>96</v>
      </c>
      <c r="J11" s="51">
        <v>0.06458333333333334</v>
      </c>
      <c r="K11" s="22">
        <v>95</v>
      </c>
      <c r="L11" s="48">
        <v>0.0625</v>
      </c>
      <c r="M11" s="22">
        <v>95</v>
      </c>
      <c r="N11" s="21"/>
      <c r="O11" s="22">
        <v>95</v>
      </c>
      <c r="P11" s="34">
        <v>0.1173611111111111</v>
      </c>
      <c r="Q11" s="22">
        <v>96</v>
      </c>
      <c r="R11" s="34">
        <v>0.12152777777777778</v>
      </c>
      <c r="S11" s="22">
        <v>95</v>
      </c>
      <c r="T11" s="34">
        <v>0.10625</v>
      </c>
      <c r="U11" s="22">
        <v>96</v>
      </c>
      <c r="V11" s="29"/>
      <c r="W11" s="22">
        <v>95</v>
      </c>
      <c r="X11" s="52"/>
      <c r="Y11" s="22">
        <v>95</v>
      </c>
      <c r="Z11" s="30"/>
      <c r="AA11" s="22">
        <v>95</v>
      </c>
      <c r="AB11" s="30"/>
      <c r="AC11" s="22">
        <v>95</v>
      </c>
    </row>
    <row r="12" spans="4:29" ht="12.75" customHeight="1" hidden="1">
      <c r="D12" s="21">
        <v>0.0798611111111111</v>
      </c>
      <c r="E12" s="22">
        <v>94</v>
      </c>
      <c r="F12" s="30"/>
      <c r="G12" s="22">
        <v>95</v>
      </c>
      <c r="H12" s="51">
        <v>0.06736111111111111</v>
      </c>
      <c r="I12" s="22">
        <v>95</v>
      </c>
      <c r="J12" s="51">
        <v>0.06527777777777778</v>
      </c>
      <c r="K12" s="22">
        <v>94</v>
      </c>
      <c r="L12" s="48"/>
      <c r="M12" s="22">
        <v>94</v>
      </c>
      <c r="N12" s="21">
        <v>0.12569444444444444</v>
      </c>
      <c r="O12" s="22">
        <v>94</v>
      </c>
      <c r="P12" s="35"/>
      <c r="Q12" s="22">
        <v>95</v>
      </c>
      <c r="R12" s="35"/>
      <c r="S12" s="22">
        <v>94</v>
      </c>
      <c r="T12" s="35"/>
      <c r="U12" s="22">
        <v>95</v>
      </c>
      <c r="V12" s="29">
        <v>0.09930555555555555</v>
      </c>
      <c r="W12" s="22">
        <v>94</v>
      </c>
      <c r="X12" s="50">
        <v>0.1</v>
      </c>
      <c r="Y12" s="22">
        <v>94</v>
      </c>
      <c r="Z12" s="51">
        <v>0.09861111111111111</v>
      </c>
      <c r="AA12" s="22">
        <v>94</v>
      </c>
      <c r="AB12" s="51">
        <v>0.09791666666666667</v>
      </c>
      <c r="AC12" s="22">
        <v>94</v>
      </c>
    </row>
    <row r="13" spans="4:29" ht="12.75" customHeight="1" hidden="1">
      <c r="D13" s="21">
        <v>0.08055555555555556</v>
      </c>
      <c r="E13" s="22">
        <v>93</v>
      </c>
      <c r="F13" s="51">
        <v>0.07361111111111111</v>
      </c>
      <c r="G13" s="22">
        <v>94</v>
      </c>
      <c r="H13" s="30"/>
      <c r="I13" s="22">
        <v>94</v>
      </c>
      <c r="J13" s="51">
        <v>0.0659722222222222</v>
      </c>
      <c r="K13" s="22">
        <v>93</v>
      </c>
      <c r="L13" s="48">
        <v>0.06319444444444444</v>
      </c>
      <c r="M13" s="22">
        <v>93</v>
      </c>
      <c r="N13" s="21"/>
      <c r="O13" s="22">
        <v>93</v>
      </c>
      <c r="P13" s="34">
        <v>0.11805555555555557</v>
      </c>
      <c r="Q13" s="22">
        <v>94</v>
      </c>
      <c r="R13" s="35"/>
      <c r="S13" s="22">
        <v>93</v>
      </c>
      <c r="T13" s="34">
        <v>0.10694444444444444</v>
      </c>
      <c r="U13" s="22">
        <v>94</v>
      </c>
      <c r="V13" s="29">
        <v>0.1</v>
      </c>
      <c r="W13" s="22">
        <v>94</v>
      </c>
      <c r="X13" s="52"/>
      <c r="Y13" s="22">
        <v>93</v>
      </c>
      <c r="Z13" s="30"/>
      <c r="AA13" s="22">
        <v>93</v>
      </c>
      <c r="AB13" s="30"/>
      <c r="AC13" s="22">
        <v>93</v>
      </c>
    </row>
    <row r="14" spans="4:29" ht="12.75" customHeight="1" hidden="1">
      <c r="D14" s="21">
        <v>0.08125</v>
      </c>
      <c r="E14" s="22">
        <v>92</v>
      </c>
      <c r="F14" s="51">
        <v>0.07430555555555556</v>
      </c>
      <c r="G14" s="22">
        <v>93</v>
      </c>
      <c r="H14" s="30"/>
      <c r="I14" s="22">
        <v>93</v>
      </c>
      <c r="J14" s="51">
        <v>0.0666666666666667</v>
      </c>
      <c r="K14" s="22">
        <v>92</v>
      </c>
      <c r="L14" s="48">
        <v>0.06388888888888888</v>
      </c>
      <c r="M14" s="22">
        <v>92</v>
      </c>
      <c r="N14" s="21">
        <v>0.12638888888888888</v>
      </c>
      <c r="O14" s="22">
        <v>92</v>
      </c>
      <c r="P14" s="35"/>
      <c r="Q14" s="22">
        <v>93</v>
      </c>
      <c r="R14" s="35"/>
      <c r="S14" s="22">
        <v>92</v>
      </c>
      <c r="T14" s="35"/>
      <c r="U14" s="22">
        <v>93</v>
      </c>
      <c r="V14" s="29"/>
      <c r="W14" s="22">
        <v>93</v>
      </c>
      <c r="X14" s="50">
        <v>0.10069444444444443</v>
      </c>
      <c r="Y14" s="22">
        <v>92</v>
      </c>
      <c r="Z14" s="51">
        <v>0.09930555555555555</v>
      </c>
      <c r="AA14" s="22">
        <v>92</v>
      </c>
      <c r="AB14" s="51">
        <v>0.09861111111111111</v>
      </c>
      <c r="AC14" s="22">
        <v>92</v>
      </c>
    </row>
    <row r="15" spans="4:29" ht="12.75" customHeight="1" hidden="1">
      <c r="D15" s="21">
        <v>0.08194444444444444</v>
      </c>
      <c r="E15" s="22">
        <v>91</v>
      </c>
      <c r="F15" s="51">
        <v>0.075</v>
      </c>
      <c r="G15" s="22">
        <v>92</v>
      </c>
      <c r="H15" s="51">
        <v>0.06805555555555555</v>
      </c>
      <c r="I15" s="22">
        <v>92</v>
      </c>
      <c r="J15" s="51">
        <v>0.0673611111111111</v>
      </c>
      <c r="K15" s="22">
        <v>91</v>
      </c>
      <c r="L15" s="48">
        <v>0.0645833333333333</v>
      </c>
      <c r="M15" s="22">
        <v>91</v>
      </c>
      <c r="N15" s="21"/>
      <c r="O15" s="22">
        <v>91</v>
      </c>
      <c r="P15" s="34">
        <v>0.11875</v>
      </c>
      <c r="Q15" s="22">
        <v>92</v>
      </c>
      <c r="R15" s="34">
        <v>0.12222222222222223</v>
      </c>
      <c r="S15" s="22">
        <v>91</v>
      </c>
      <c r="T15" s="34">
        <v>0.1076388888888889</v>
      </c>
      <c r="U15" s="22">
        <v>92</v>
      </c>
      <c r="V15" s="29">
        <v>0.10069444444444443</v>
      </c>
      <c r="W15" s="22">
        <v>92</v>
      </c>
      <c r="X15" s="52"/>
      <c r="Y15" s="22">
        <v>91</v>
      </c>
      <c r="Z15" s="30"/>
      <c r="AA15" s="22">
        <v>91</v>
      </c>
      <c r="AB15" s="30"/>
      <c r="AC15" s="22">
        <v>91</v>
      </c>
    </row>
    <row r="16" spans="4:29" ht="12.75" customHeight="1" hidden="1">
      <c r="D16" s="21">
        <v>0.08263888888888889</v>
      </c>
      <c r="E16" s="22">
        <v>90</v>
      </c>
      <c r="F16" s="51">
        <v>0.0756944444444444</v>
      </c>
      <c r="G16" s="22">
        <v>91</v>
      </c>
      <c r="H16" s="30"/>
      <c r="I16" s="22">
        <v>91</v>
      </c>
      <c r="J16" s="51">
        <v>0.0680555555555555</v>
      </c>
      <c r="K16" s="22">
        <v>90</v>
      </c>
      <c r="L16" s="48">
        <v>0.0652777777777778</v>
      </c>
      <c r="M16" s="22">
        <v>90</v>
      </c>
      <c r="N16" s="21">
        <v>0.12708333333333333</v>
      </c>
      <c r="O16" s="22">
        <v>90</v>
      </c>
      <c r="P16" s="35"/>
      <c r="Q16" s="22">
        <v>91</v>
      </c>
      <c r="R16" s="35"/>
      <c r="S16" s="22">
        <v>90</v>
      </c>
      <c r="T16" s="35"/>
      <c r="U16" s="22">
        <v>91</v>
      </c>
      <c r="V16" s="29">
        <v>0.10208333333333335</v>
      </c>
      <c r="W16" s="22">
        <v>92</v>
      </c>
      <c r="X16" s="50">
        <v>0.1013888888888889</v>
      </c>
      <c r="Y16" s="22">
        <v>90</v>
      </c>
      <c r="Z16" s="51">
        <v>0.1</v>
      </c>
      <c r="AA16" s="22">
        <v>90</v>
      </c>
      <c r="AB16" s="51">
        <v>0.09930555555555555</v>
      </c>
      <c r="AC16" s="22">
        <v>90</v>
      </c>
    </row>
    <row r="17" spans="4:29" ht="12.75" customHeight="1" hidden="1">
      <c r="D17" s="21">
        <v>0.08333333333333333</v>
      </c>
      <c r="E17" s="22">
        <v>89</v>
      </c>
      <c r="F17" s="51">
        <v>0.0763888888888889</v>
      </c>
      <c r="G17" s="22">
        <v>90</v>
      </c>
      <c r="H17" s="51">
        <v>0.06875</v>
      </c>
      <c r="I17" s="22">
        <v>90</v>
      </c>
      <c r="J17" s="51">
        <v>0.06875</v>
      </c>
      <c r="K17" s="22">
        <v>89</v>
      </c>
      <c r="L17" s="48">
        <v>0.0659722222222222</v>
      </c>
      <c r="M17" s="22">
        <v>89</v>
      </c>
      <c r="N17" s="21">
        <v>0.1277777777777778</v>
      </c>
      <c r="O17" s="22">
        <v>89</v>
      </c>
      <c r="P17" s="34">
        <v>0.11944444444444445</v>
      </c>
      <c r="Q17" s="22">
        <v>90</v>
      </c>
      <c r="R17" s="35"/>
      <c r="S17" s="22">
        <v>89</v>
      </c>
      <c r="T17" s="34">
        <v>0.10833333333333334</v>
      </c>
      <c r="U17" s="22">
        <v>90</v>
      </c>
      <c r="V17" s="29"/>
      <c r="W17" s="22">
        <v>91</v>
      </c>
      <c r="X17" s="50">
        <v>0.10208333333333335</v>
      </c>
      <c r="Y17" s="22">
        <v>89</v>
      </c>
      <c r="Z17" s="51">
        <v>0.10069444444444443</v>
      </c>
      <c r="AA17" s="22">
        <v>89</v>
      </c>
      <c r="AB17" s="30"/>
      <c r="AC17" s="22">
        <v>89</v>
      </c>
    </row>
    <row r="18" spans="4:29" ht="12.75" customHeight="1" hidden="1">
      <c r="D18" s="21">
        <v>0.08402777777777777</v>
      </c>
      <c r="E18" s="22">
        <v>88</v>
      </c>
      <c r="F18" s="51">
        <v>0.0770833333333333</v>
      </c>
      <c r="G18" s="22">
        <v>89</v>
      </c>
      <c r="H18" s="30"/>
      <c r="I18" s="22">
        <v>89</v>
      </c>
      <c r="J18" s="51">
        <v>0.0694444444444444</v>
      </c>
      <c r="K18" s="22">
        <v>88</v>
      </c>
      <c r="L18" s="48">
        <v>0.0666666666666667</v>
      </c>
      <c r="M18" s="22">
        <v>88</v>
      </c>
      <c r="N18" s="21">
        <v>0.12847222222222224</v>
      </c>
      <c r="O18" s="22">
        <v>88</v>
      </c>
      <c r="P18" s="34">
        <v>0.12013888888888889</v>
      </c>
      <c r="Q18" s="22">
        <v>89</v>
      </c>
      <c r="R18" s="34">
        <v>0.12291666666666667</v>
      </c>
      <c r="S18" s="22">
        <v>88</v>
      </c>
      <c r="T18" s="35"/>
      <c r="U18" s="22">
        <v>89</v>
      </c>
      <c r="V18" s="29">
        <v>0.10277777777777779</v>
      </c>
      <c r="W18" s="22">
        <v>90</v>
      </c>
      <c r="X18" s="50">
        <v>0.102777777777778</v>
      </c>
      <c r="Y18" s="22">
        <v>88</v>
      </c>
      <c r="Z18" s="51">
        <v>0.101388888888889</v>
      </c>
      <c r="AA18" s="22">
        <v>88</v>
      </c>
      <c r="AB18" s="51">
        <v>0.1</v>
      </c>
      <c r="AC18" s="22">
        <v>88</v>
      </c>
    </row>
    <row r="19" spans="4:29" ht="12.75" customHeight="1" hidden="1">
      <c r="D19" s="21">
        <v>0.08472222222222221</v>
      </c>
      <c r="E19" s="22">
        <v>87</v>
      </c>
      <c r="F19" s="51">
        <v>0.0777777777777778</v>
      </c>
      <c r="G19" s="22">
        <v>88</v>
      </c>
      <c r="H19" s="51">
        <v>0.06944444444444443</v>
      </c>
      <c r="I19" s="22">
        <v>88</v>
      </c>
      <c r="J19" s="51">
        <v>0.0701388888888889</v>
      </c>
      <c r="K19" s="22">
        <v>87</v>
      </c>
      <c r="L19" s="48">
        <v>0.0673611111111111</v>
      </c>
      <c r="M19" s="22">
        <v>87</v>
      </c>
      <c r="N19" s="21">
        <v>0.12916666666666668</v>
      </c>
      <c r="O19" s="22">
        <v>87</v>
      </c>
      <c r="P19" s="34">
        <v>0.12083333333333333</v>
      </c>
      <c r="Q19" s="22">
        <v>88</v>
      </c>
      <c r="R19" s="35"/>
      <c r="S19" s="22">
        <v>87</v>
      </c>
      <c r="T19" s="34">
        <v>0.10902777777777778</v>
      </c>
      <c r="U19" s="22">
        <v>88</v>
      </c>
      <c r="V19" s="29">
        <v>0.10416666666666667</v>
      </c>
      <c r="W19" s="22">
        <v>90</v>
      </c>
      <c r="X19" s="50">
        <v>0.103472222222222</v>
      </c>
      <c r="Y19" s="22">
        <v>87</v>
      </c>
      <c r="Z19" s="51">
        <v>0.102083333333333</v>
      </c>
      <c r="AA19" s="22">
        <v>87</v>
      </c>
      <c r="AB19" s="30"/>
      <c r="AC19" s="22">
        <v>87</v>
      </c>
    </row>
    <row r="20" spans="4:29" ht="12.75" customHeight="1" hidden="1">
      <c r="D20" s="21">
        <v>0.08541666666666665</v>
      </c>
      <c r="E20" s="22">
        <v>86</v>
      </c>
      <c r="F20" s="51">
        <v>0.0784722222222222</v>
      </c>
      <c r="G20" s="22">
        <v>87</v>
      </c>
      <c r="H20" s="51">
        <v>0.07013888888888889</v>
      </c>
      <c r="I20" s="22">
        <v>87</v>
      </c>
      <c r="J20" s="51">
        <v>0.0708333333333333</v>
      </c>
      <c r="K20" s="22">
        <v>86</v>
      </c>
      <c r="L20" s="48">
        <v>0.0680555555555555</v>
      </c>
      <c r="M20" s="22">
        <v>86</v>
      </c>
      <c r="N20" s="21">
        <v>0.12986111111111112</v>
      </c>
      <c r="O20" s="22">
        <v>86</v>
      </c>
      <c r="P20" s="34">
        <v>0.12152777777777778</v>
      </c>
      <c r="Q20" s="22">
        <v>87</v>
      </c>
      <c r="R20" s="35"/>
      <c r="S20" s="22">
        <v>86</v>
      </c>
      <c r="T20" s="34">
        <v>0.10972222222222222</v>
      </c>
      <c r="U20" s="22">
        <v>87</v>
      </c>
      <c r="V20" s="29"/>
      <c r="W20" s="22">
        <v>89</v>
      </c>
      <c r="X20" s="50">
        <v>0.104166666666667</v>
      </c>
      <c r="Y20" s="22">
        <v>86</v>
      </c>
      <c r="Z20" s="51">
        <v>0.102777777777778</v>
      </c>
      <c r="AA20" s="22">
        <v>86</v>
      </c>
      <c r="AB20" s="51">
        <v>0.10069444444444443</v>
      </c>
      <c r="AC20" s="22">
        <v>86</v>
      </c>
    </row>
    <row r="21" spans="4:29" ht="12.75" customHeight="1" hidden="1">
      <c r="D21" s="21">
        <v>0.08611111111111112</v>
      </c>
      <c r="E21" s="22">
        <v>85</v>
      </c>
      <c r="F21" s="51">
        <v>0.0791666666666666</v>
      </c>
      <c r="G21" s="22">
        <v>86</v>
      </c>
      <c r="H21" s="51">
        <v>0.0708333333333333</v>
      </c>
      <c r="I21" s="22">
        <v>86</v>
      </c>
      <c r="J21" s="51">
        <v>0.0715277777777778</v>
      </c>
      <c r="K21" s="22">
        <v>85</v>
      </c>
      <c r="L21" s="48">
        <v>0.06875</v>
      </c>
      <c r="M21" s="22">
        <v>85</v>
      </c>
      <c r="N21" s="21">
        <v>0.13055555555555556</v>
      </c>
      <c r="O21" s="22">
        <v>85</v>
      </c>
      <c r="P21" s="34">
        <v>0.12222222222222223</v>
      </c>
      <c r="Q21" s="22">
        <v>86</v>
      </c>
      <c r="R21" s="34">
        <v>0.12361111111111112</v>
      </c>
      <c r="S21" s="22">
        <v>85</v>
      </c>
      <c r="T21" s="34">
        <v>0.11041666666666666</v>
      </c>
      <c r="U21" s="22">
        <v>86</v>
      </c>
      <c r="V21" s="29">
        <v>0.10486111111111111</v>
      </c>
      <c r="W21" s="22">
        <v>88</v>
      </c>
      <c r="X21" s="50">
        <v>0.104861111111111</v>
      </c>
      <c r="Y21" s="22">
        <v>85</v>
      </c>
      <c r="Z21" s="51">
        <v>0.103472222222222</v>
      </c>
      <c r="AA21" s="22">
        <v>85</v>
      </c>
      <c r="AB21" s="30"/>
      <c r="AC21" s="22">
        <v>85</v>
      </c>
    </row>
    <row r="22" spans="4:29" ht="12.75" customHeight="1" hidden="1">
      <c r="D22" s="21">
        <v>0.08680555555555557</v>
      </c>
      <c r="E22" s="22">
        <v>84</v>
      </c>
      <c r="F22" s="51">
        <v>0.0798611111111111</v>
      </c>
      <c r="G22" s="22">
        <v>85</v>
      </c>
      <c r="H22" s="51">
        <v>0.0715277777777778</v>
      </c>
      <c r="I22" s="22">
        <v>85</v>
      </c>
      <c r="J22" s="51">
        <v>0.0722222222222222</v>
      </c>
      <c r="K22" s="22">
        <v>84</v>
      </c>
      <c r="L22" s="48">
        <v>0.0694444444444444</v>
      </c>
      <c r="M22" s="22">
        <v>84</v>
      </c>
      <c r="N22" s="21">
        <v>0.13125</v>
      </c>
      <c r="O22" s="22">
        <v>84</v>
      </c>
      <c r="P22" s="34">
        <v>0.12291666666666667</v>
      </c>
      <c r="Q22" s="22">
        <v>86</v>
      </c>
      <c r="R22" s="35"/>
      <c r="S22" s="22">
        <v>84</v>
      </c>
      <c r="T22" s="34">
        <v>0.1111111111111111</v>
      </c>
      <c r="U22" s="22">
        <v>85</v>
      </c>
      <c r="V22" s="29">
        <v>0.10625</v>
      </c>
      <c r="W22" s="22">
        <v>88</v>
      </c>
      <c r="X22" s="50">
        <v>0.105555555555556</v>
      </c>
      <c r="Y22" s="22">
        <v>84</v>
      </c>
      <c r="Z22" s="51">
        <v>0.104166666666667</v>
      </c>
      <c r="AA22" s="22">
        <v>84</v>
      </c>
      <c r="AB22" s="51">
        <v>0.1013888888888889</v>
      </c>
      <c r="AC22" s="22">
        <v>84</v>
      </c>
    </row>
    <row r="23" spans="4:29" ht="12.75" customHeight="1" hidden="1">
      <c r="D23" s="21">
        <v>0.0875</v>
      </c>
      <c r="E23" s="22">
        <v>84</v>
      </c>
      <c r="F23" s="51">
        <v>0.08055555555555556</v>
      </c>
      <c r="G23" s="22">
        <v>84</v>
      </c>
      <c r="H23" s="51">
        <v>0.0722222222222223</v>
      </c>
      <c r="I23" s="22">
        <v>84</v>
      </c>
      <c r="J23" s="51">
        <v>0.0729166666666666</v>
      </c>
      <c r="K23" s="22">
        <v>83</v>
      </c>
      <c r="L23" s="48">
        <v>0.0701388888888889</v>
      </c>
      <c r="M23" s="22">
        <v>83</v>
      </c>
      <c r="N23" s="21">
        <v>0.13194444444444445</v>
      </c>
      <c r="O23" s="22">
        <v>83</v>
      </c>
      <c r="P23" s="34">
        <v>0.12361111111111112</v>
      </c>
      <c r="Q23" s="22">
        <v>85</v>
      </c>
      <c r="R23" s="35"/>
      <c r="S23" s="22">
        <v>83</v>
      </c>
      <c r="T23" s="34">
        <v>0.11180555555555556</v>
      </c>
      <c r="U23" s="22">
        <v>84</v>
      </c>
      <c r="V23" s="29">
        <v>0.10694444444444444</v>
      </c>
      <c r="W23" s="22">
        <v>87</v>
      </c>
      <c r="X23" s="50">
        <v>0.10625</v>
      </c>
      <c r="Y23" s="22">
        <v>83</v>
      </c>
      <c r="Z23" s="51">
        <v>0.104861111111111</v>
      </c>
      <c r="AA23" s="22">
        <v>83</v>
      </c>
      <c r="AB23" s="30"/>
      <c r="AC23" s="22">
        <v>83</v>
      </c>
    </row>
    <row r="24" spans="4:29" ht="12.75" customHeight="1" hidden="1">
      <c r="D24" s="21">
        <v>0.08819444444444445</v>
      </c>
      <c r="E24" s="22">
        <v>83</v>
      </c>
      <c r="F24" s="51">
        <v>0.08125</v>
      </c>
      <c r="G24" s="22">
        <v>84</v>
      </c>
      <c r="H24" s="30"/>
      <c r="I24" s="22">
        <v>83</v>
      </c>
      <c r="J24" s="30"/>
      <c r="K24" s="22">
        <v>82</v>
      </c>
      <c r="L24" s="48"/>
      <c r="M24" s="22">
        <v>82</v>
      </c>
      <c r="N24" s="21">
        <v>0.1326388888888889</v>
      </c>
      <c r="O24" s="22">
        <v>82</v>
      </c>
      <c r="P24" s="34">
        <v>0.12430555555555556</v>
      </c>
      <c r="Q24" s="22">
        <v>85</v>
      </c>
      <c r="R24" s="34">
        <v>0.12430555555555556</v>
      </c>
      <c r="S24" s="22">
        <v>82</v>
      </c>
      <c r="T24" s="34">
        <v>0.1125</v>
      </c>
      <c r="U24" s="22">
        <v>83</v>
      </c>
      <c r="V24" s="29">
        <v>0.1076388888888889</v>
      </c>
      <c r="W24" s="22">
        <v>86</v>
      </c>
      <c r="X24" s="50">
        <v>0.106944444444444</v>
      </c>
      <c r="Y24" s="22">
        <v>82</v>
      </c>
      <c r="Z24" s="51">
        <v>0.105555555555555</v>
      </c>
      <c r="AA24" s="22">
        <v>82</v>
      </c>
      <c r="AB24" s="51">
        <v>0.10208333333333335</v>
      </c>
      <c r="AC24" s="22">
        <v>82</v>
      </c>
    </row>
    <row r="25" spans="4:29" ht="12.75" customHeight="1" hidden="1">
      <c r="D25" s="21">
        <v>0.08888888888888889</v>
      </c>
      <c r="E25" s="22">
        <v>82</v>
      </c>
      <c r="F25" s="51">
        <v>0.0819444444444444</v>
      </c>
      <c r="G25" s="22">
        <v>83</v>
      </c>
      <c r="H25" s="51">
        <v>0.07291666666666667</v>
      </c>
      <c r="I25" s="22">
        <v>82</v>
      </c>
      <c r="J25" s="51">
        <v>0.07361111111111111</v>
      </c>
      <c r="K25" s="22">
        <v>81</v>
      </c>
      <c r="L25" s="48">
        <v>0.07083333333333333</v>
      </c>
      <c r="M25" s="22">
        <v>81</v>
      </c>
      <c r="N25" s="21">
        <v>0.13333333333333333</v>
      </c>
      <c r="O25" s="22">
        <v>81</v>
      </c>
      <c r="P25" s="34">
        <v>0.125</v>
      </c>
      <c r="Q25" s="22">
        <v>84</v>
      </c>
      <c r="R25" s="35"/>
      <c r="S25" s="22">
        <v>81</v>
      </c>
      <c r="T25" s="34">
        <v>0.11319444444444444</v>
      </c>
      <c r="U25" s="22">
        <v>83</v>
      </c>
      <c r="V25" s="29">
        <v>0.10833333333333334</v>
      </c>
      <c r="W25" s="22">
        <v>85</v>
      </c>
      <c r="X25" s="50">
        <v>0.107638888888889</v>
      </c>
      <c r="Y25" s="22">
        <v>81</v>
      </c>
      <c r="Z25" s="51">
        <v>0.10625</v>
      </c>
      <c r="AA25" s="22">
        <v>81</v>
      </c>
      <c r="AB25" s="51">
        <v>0.10277777777777779</v>
      </c>
      <c r="AC25" s="22">
        <v>81</v>
      </c>
    </row>
    <row r="26" spans="4:29" ht="12.75" customHeight="1" hidden="1">
      <c r="D26" s="21">
        <v>0.08958333333333333</v>
      </c>
      <c r="E26" s="22">
        <v>81</v>
      </c>
      <c r="F26" s="51">
        <v>0.0826388888888888</v>
      </c>
      <c r="G26" s="22">
        <v>83</v>
      </c>
      <c r="H26" s="51">
        <v>0.07430555555555556</v>
      </c>
      <c r="I26" s="22">
        <v>82</v>
      </c>
      <c r="J26" s="51">
        <v>0.075</v>
      </c>
      <c r="K26" s="22">
        <v>81</v>
      </c>
      <c r="L26" s="48">
        <v>0.07152777777777779</v>
      </c>
      <c r="M26" s="22">
        <v>81</v>
      </c>
      <c r="N26" s="21">
        <v>0.13402777777777777</v>
      </c>
      <c r="O26" s="22">
        <v>80</v>
      </c>
      <c r="P26" s="34">
        <v>0.12569444444444444</v>
      </c>
      <c r="Q26" s="22">
        <v>83</v>
      </c>
      <c r="R26" s="34">
        <v>0.125</v>
      </c>
      <c r="S26" s="22">
        <v>80</v>
      </c>
      <c r="T26" s="34">
        <v>0.11388888888888889</v>
      </c>
      <c r="U26" s="22">
        <v>82</v>
      </c>
      <c r="V26" s="29">
        <v>0.10902777777777778</v>
      </c>
      <c r="W26" s="22">
        <v>84</v>
      </c>
      <c r="X26" s="50">
        <v>0.10833333333333334</v>
      </c>
      <c r="Y26" s="22">
        <v>80</v>
      </c>
      <c r="Z26" s="51">
        <v>0.106944444444444</v>
      </c>
      <c r="AA26" s="22">
        <v>80</v>
      </c>
      <c r="AB26" s="51">
        <v>0.10347222222222223</v>
      </c>
      <c r="AC26" s="22">
        <v>80</v>
      </c>
    </row>
    <row r="27" spans="4:29" ht="12.75" customHeight="1" hidden="1">
      <c r="D27" s="21">
        <v>0.09027777777777778</v>
      </c>
      <c r="E27" s="22">
        <v>80</v>
      </c>
      <c r="F27" s="51">
        <v>0.0833333333333332</v>
      </c>
      <c r="G27" s="22">
        <v>82</v>
      </c>
      <c r="H27" s="51"/>
      <c r="I27" s="22">
        <v>81</v>
      </c>
      <c r="J27" s="30"/>
      <c r="K27" s="22">
        <v>80</v>
      </c>
      <c r="L27" s="48"/>
      <c r="M27" s="22">
        <v>80</v>
      </c>
      <c r="N27" s="21">
        <v>0.13472222222222222</v>
      </c>
      <c r="O27" s="22">
        <v>79</v>
      </c>
      <c r="P27" s="34">
        <v>0.12638888888888888</v>
      </c>
      <c r="Q27" s="22">
        <v>83</v>
      </c>
      <c r="R27" s="35"/>
      <c r="S27" s="22">
        <v>79</v>
      </c>
      <c r="T27" s="34">
        <v>0.11458333333333333</v>
      </c>
      <c r="U27" s="22">
        <v>81</v>
      </c>
      <c r="V27" s="29">
        <v>0.10972222222222222</v>
      </c>
      <c r="W27" s="22">
        <v>83</v>
      </c>
      <c r="X27" s="50">
        <v>0.109027777777779</v>
      </c>
      <c r="Y27" s="22">
        <v>80</v>
      </c>
      <c r="Z27" s="51">
        <v>0.107638888888889</v>
      </c>
      <c r="AA27" s="22">
        <v>79</v>
      </c>
      <c r="AB27" s="51">
        <v>0.10416666666666667</v>
      </c>
      <c r="AC27" s="22">
        <v>79</v>
      </c>
    </row>
    <row r="28" spans="4:29" ht="12.75" customHeight="1" hidden="1">
      <c r="D28" s="21">
        <v>0.09097222222222222</v>
      </c>
      <c r="E28" s="22">
        <v>79</v>
      </c>
      <c r="F28" s="51">
        <v>0.0840277777777776</v>
      </c>
      <c r="G28" s="22">
        <v>82</v>
      </c>
      <c r="H28" s="51">
        <v>0.075</v>
      </c>
      <c r="I28" s="22">
        <v>80</v>
      </c>
      <c r="J28" s="51">
        <v>0.07569444444444444</v>
      </c>
      <c r="K28" s="22">
        <v>79</v>
      </c>
      <c r="L28" s="48">
        <v>0.07222222222222223</v>
      </c>
      <c r="M28" s="22">
        <v>79</v>
      </c>
      <c r="N28" s="21">
        <v>0.13541666666666666</v>
      </c>
      <c r="O28" s="22">
        <v>78</v>
      </c>
      <c r="P28" s="34">
        <v>0.12708333333333333</v>
      </c>
      <c r="Q28" s="22">
        <v>82</v>
      </c>
      <c r="R28" s="34">
        <v>0.12569444444444444</v>
      </c>
      <c r="S28" s="22">
        <v>78</v>
      </c>
      <c r="T28" s="34">
        <v>0.11527777777777777</v>
      </c>
      <c r="U28" s="22">
        <v>81</v>
      </c>
      <c r="V28" s="29">
        <v>0.11041666666666666</v>
      </c>
      <c r="W28" s="22">
        <v>82</v>
      </c>
      <c r="X28" s="50">
        <v>0.109722222222224</v>
      </c>
      <c r="Y28" s="22">
        <v>79</v>
      </c>
      <c r="Z28" s="51"/>
      <c r="AA28" s="22"/>
      <c r="AB28" s="51">
        <v>0.10555555555555556</v>
      </c>
      <c r="AC28" s="22">
        <v>78</v>
      </c>
    </row>
    <row r="29" spans="4:29" ht="12.75" customHeight="1" hidden="1">
      <c r="D29" s="21">
        <v>0.09166666666666667</v>
      </c>
      <c r="E29" s="22">
        <v>79</v>
      </c>
      <c r="F29" s="51">
        <v>0.084722222222222</v>
      </c>
      <c r="G29" s="22">
        <v>81</v>
      </c>
      <c r="H29" s="51">
        <v>0.0763888888888889</v>
      </c>
      <c r="I29" s="22">
        <v>80</v>
      </c>
      <c r="J29" s="51">
        <v>0.07708333333333334</v>
      </c>
      <c r="K29" s="22">
        <v>79</v>
      </c>
      <c r="L29" s="48">
        <v>0.07361111111111111</v>
      </c>
      <c r="M29" s="22">
        <v>79</v>
      </c>
      <c r="N29" s="21">
        <v>0.1361111111111111</v>
      </c>
      <c r="O29" s="22">
        <v>77</v>
      </c>
      <c r="P29" s="34">
        <v>0.1277777777777778</v>
      </c>
      <c r="Q29" s="22">
        <v>81</v>
      </c>
      <c r="R29" s="35"/>
      <c r="S29" s="22">
        <v>77</v>
      </c>
      <c r="T29" s="34">
        <v>0.11597222222222221</v>
      </c>
      <c r="U29" s="22">
        <v>80</v>
      </c>
      <c r="V29" s="29">
        <v>0.1111111111111111</v>
      </c>
      <c r="W29" s="22">
        <v>81</v>
      </c>
      <c r="X29" s="50">
        <v>0.110416666666669</v>
      </c>
      <c r="Y29" s="22">
        <v>79</v>
      </c>
      <c r="Z29" s="51">
        <v>0.108333333333334</v>
      </c>
      <c r="AA29" s="22">
        <v>78</v>
      </c>
      <c r="AB29" s="51">
        <v>0.10694444444444444</v>
      </c>
      <c r="AC29" s="22">
        <v>77</v>
      </c>
    </row>
    <row r="30" spans="4:29" ht="12.75" customHeight="1" hidden="1">
      <c r="D30" s="21">
        <v>0.09236111111111112</v>
      </c>
      <c r="E30" s="22">
        <v>78</v>
      </c>
      <c r="F30" s="51">
        <v>0.0854166666666664</v>
      </c>
      <c r="G30" s="22">
        <v>80</v>
      </c>
      <c r="H30" s="30"/>
      <c r="I30" s="22">
        <v>79</v>
      </c>
      <c r="J30" s="30"/>
      <c r="K30" s="22">
        <v>78</v>
      </c>
      <c r="L30" s="48"/>
      <c r="M30" s="22">
        <v>78</v>
      </c>
      <c r="N30" s="21">
        <v>0.13680555555555554</v>
      </c>
      <c r="O30" s="22">
        <v>76</v>
      </c>
      <c r="P30" s="34">
        <v>0.12847222222222224</v>
      </c>
      <c r="Q30" s="22">
        <v>81</v>
      </c>
      <c r="R30" s="34">
        <v>0.12638888888888888</v>
      </c>
      <c r="S30" s="22">
        <v>76</v>
      </c>
      <c r="T30" s="34">
        <v>0.11666666666666665</v>
      </c>
      <c r="U30" s="22">
        <v>80</v>
      </c>
      <c r="V30" s="29">
        <v>0.11180555555555556</v>
      </c>
      <c r="W30" s="22">
        <v>80</v>
      </c>
      <c r="X30" s="50">
        <v>0.111111111111114</v>
      </c>
      <c r="Y30" s="22">
        <v>78</v>
      </c>
      <c r="Z30" s="51">
        <v>0.109027777777779</v>
      </c>
      <c r="AA30" s="22">
        <v>78</v>
      </c>
      <c r="AB30" s="51">
        <v>0.10833333333333334</v>
      </c>
      <c r="AC30" s="22">
        <v>76</v>
      </c>
    </row>
    <row r="31" spans="4:29" ht="12.75" customHeight="1" hidden="1">
      <c r="D31" s="21">
        <v>0.09305555555555556</v>
      </c>
      <c r="E31" s="22">
        <v>78</v>
      </c>
      <c r="F31" s="51">
        <v>0.0861111111111108</v>
      </c>
      <c r="G31" s="22">
        <v>79</v>
      </c>
      <c r="H31" s="51">
        <v>0.07708333333333334</v>
      </c>
      <c r="I31" s="22">
        <v>78</v>
      </c>
      <c r="J31" s="51">
        <v>0.07777777777777778</v>
      </c>
      <c r="K31" s="22">
        <v>77</v>
      </c>
      <c r="L31" s="48">
        <v>0.07430555555555556</v>
      </c>
      <c r="M31" s="22">
        <v>77</v>
      </c>
      <c r="N31" s="21">
        <v>0.1375</v>
      </c>
      <c r="O31" s="22">
        <v>76</v>
      </c>
      <c r="P31" s="34">
        <v>0.12916666666666668</v>
      </c>
      <c r="Q31" s="22">
        <v>80</v>
      </c>
      <c r="R31" s="34">
        <v>0.12708333333333333</v>
      </c>
      <c r="S31" s="22">
        <v>75</v>
      </c>
      <c r="T31" s="34">
        <v>0.1173611111111111</v>
      </c>
      <c r="U31" s="22">
        <v>79</v>
      </c>
      <c r="V31" s="29">
        <v>0.1125</v>
      </c>
      <c r="W31" s="22">
        <v>79</v>
      </c>
      <c r="X31" s="50">
        <v>0.111805555555559</v>
      </c>
      <c r="Y31" s="22">
        <v>78</v>
      </c>
      <c r="Z31" s="51"/>
      <c r="AA31" s="22"/>
      <c r="AB31" s="51">
        <v>0.10972222222222222</v>
      </c>
      <c r="AC31" s="22">
        <v>75</v>
      </c>
    </row>
    <row r="32" spans="4:29" ht="12.75" customHeight="1" hidden="1">
      <c r="D32" s="21">
        <v>0.09375</v>
      </c>
      <c r="E32" s="22">
        <v>77</v>
      </c>
      <c r="F32" s="51">
        <v>0.0868055555555552</v>
      </c>
      <c r="G32" s="22">
        <v>78</v>
      </c>
      <c r="H32" s="51">
        <v>0.07847222222222222</v>
      </c>
      <c r="I32" s="22">
        <v>78</v>
      </c>
      <c r="J32" s="51">
        <v>0.07916666666666666</v>
      </c>
      <c r="K32" s="22">
        <v>77</v>
      </c>
      <c r="L32" s="48">
        <v>0.07569444444444444</v>
      </c>
      <c r="M32" s="22">
        <v>77</v>
      </c>
      <c r="N32" s="21">
        <v>0.13819444444444443</v>
      </c>
      <c r="O32" s="22">
        <v>75</v>
      </c>
      <c r="P32" s="34">
        <v>0.12986111111111112</v>
      </c>
      <c r="Q32" s="22">
        <v>79</v>
      </c>
      <c r="R32" s="34">
        <v>0.1277777777777778</v>
      </c>
      <c r="S32" s="22">
        <v>75</v>
      </c>
      <c r="T32" s="34">
        <v>0.11805555555555557</v>
      </c>
      <c r="U32" s="22">
        <v>79</v>
      </c>
      <c r="V32" s="29">
        <v>0.11319444444444444</v>
      </c>
      <c r="W32" s="22">
        <v>78</v>
      </c>
      <c r="X32" s="50">
        <v>0.112500000000004</v>
      </c>
      <c r="Y32" s="22">
        <v>77</v>
      </c>
      <c r="Z32" s="51">
        <v>0.109722222222224</v>
      </c>
      <c r="AA32" s="22">
        <v>77</v>
      </c>
      <c r="AB32" s="51">
        <v>0.11180555555555556</v>
      </c>
      <c r="AC32" s="22">
        <v>74</v>
      </c>
    </row>
    <row r="33" spans="4:29" ht="12.75" customHeight="1" hidden="1">
      <c r="D33" s="21">
        <v>0.09444444444444444</v>
      </c>
      <c r="E33" s="22">
        <v>77</v>
      </c>
      <c r="F33" s="51">
        <v>0.0874999999999996</v>
      </c>
      <c r="G33" s="22">
        <v>78</v>
      </c>
      <c r="H33" s="30"/>
      <c r="I33" s="22">
        <v>77</v>
      </c>
      <c r="J33" s="30"/>
      <c r="K33" s="22">
        <v>76</v>
      </c>
      <c r="L33" s="48"/>
      <c r="M33" s="22">
        <v>76</v>
      </c>
      <c r="N33" s="21">
        <v>0.1388888888888889</v>
      </c>
      <c r="O33" s="22">
        <v>75</v>
      </c>
      <c r="P33" s="34">
        <v>0.13055555555555556</v>
      </c>
      <c r="Q33" s="22">
        <v>78</v>
      </c>
      <c r="R33" s="34">
        <v>0.12847222222222224</v>
      </c>
      <c r="S33" s="22">
        <v>74</v>
      </c>
      <c r="T33" s="34">
        <v>0.11875</v>
      </c>
      <c r="U33" s="22">
        <v>78</v>
      </c>
      <c r="V33" s="29">
        <v>0.11388888888888889</v>
      </c>
      <c r="W33" s="22">
        <v>77</v>
      </c>
      <c r="X33" s="50">
        <v>0.113194444444449</v>
      </c>
      <c r="Y33" s="22">
        <v>77</v>
      </c>
      <c r="Z33" s="51">
        <v>0.1111111111111111</v>
      </c>
      <c r="AA33" s="22">
        <v>77</v>
      </c>
      <c r="AB33" s="51">
        <v>0.11388888888888889</v>
      </c>
      <c r="AC33" s="22">
        <v>73</v>
      </c>
    </row>
    <row r="34" spans="4:29" ht="12.75" customHeight="1" hidden="1">
      <c r="D34" s="21">
        <v>0.09513888888888888</v>
      </c>
      <c r="E34" s="22">
        <v>76</v>
      </c>
      <c r="F34" s="51">
        <v>0.088194444444444</v>
      </c>
      <c r="G34" s="22">
        <v>77</v>
      </c>
      <c r="H34" s="51">
        <v>0.07916666666666666</v>
      </c>
      <c r="I34" s="22">
        <v>76</v>
      </c>
      <c r="J34" s="51">
        <v>0.0798611111111111</v>
      </c>
      <c r="K34" s="22">
        <v>75</v>
      </c>
      <c r="L34" s="48">
        <v>0.0763888888888889</v>
      </c>
      <c r="M34" s="22">
        <v>75</v>
      </c>
      <c r="N34" s="21">
        <v>0.13958333333333334</v>
      </c>
      <c r="O34" s="22">
        <v>74</v>
      </c>
      <c r="P34" s="34">
        <v>0.13125</v>
      </c>
      <c r="Q34" s="22">
        <v>77</v>
      </c>
      <c r="R34" s="34">
        <v>0.12916666666666668</v>
      </c>
      <c r="S34" s="22">
        <v>73</v>
      </c>
      <c r="T34" s="34">
        <v>0.11944444444444445</v>
      </c>
      <c r="U34" s="22">
        <v>77</v>
      </c>
      <c r="V34" s="29">
        <v>0.11458333333333333</v>
      </c>
      <c r="W34" s="22">
        <v>76</v>
      </c>
      <c r="X34" s="50">
        <v>0.113888888888894</v>
      </c>
      <c r="Y34" s="22">
        <v>76</v>
      </c>
      <c r="Z34" s="51"/>
      <c r="AA34" s="22"/>
      <c r="AB34" s="51">
        <v>0.11597222222222221</v>
      </c>
      <c r="AC34" s="22">
        <v>72</v>
      </c>
    </row>
    <row r="35" spans="4:29" ht="12.75" customHeight="1" hidden="1">
      <c r="D35" s="21">
        <v>0.09583333333333333</v>
      </c>
      <c r="E35" s="22">
        <v>76</v>
      </c>
      <c r="F35" s="51">
        <v>0.0888888888888884</v>
      </c>
      <c r="G35" s="22">
        <v>77</v>
      </c>
      <c r="H35" s="51">
        <v>0.08055555555555556</v>
      </c>
      <c r="I35" s="22">
        <v>76</v>
      </c>
      <c r="J35" s="51">
        <v>0.08125</v>
      </c>
      <c r="K35" s="22">
        <v>75</v>
      </c>
      <c r="L35" s="48">
        <v>0.07777777777777778</v>
      </c>
      <c r="M35" s="22">
        <v>75</v>
      </c>
      <c r="N35" s="21">
        <v>0.14027777777777778</v>
      </c>
      <c r="O35" s="22">
        <v>74</v>
      </c>
      <c r="P35" s="34">
        <v>0.13194444444444445</v>
      </c>
      <c r="Q35" s="22">
        <v>77</v>
      </c>
      <c r="R35" s="34">
        <v>0.12986111111111112</v>
      </c>
      <c r="S35" s="22">
        <v>72</v>
      </c>
      <c r="T35" s="34">
        <v>0.12013888888888889</v>
      </c>
      <c r="U35" s="22">
        <v>76</v>
      </c>
      <c r="V35" s="29">
        <v>0.11527777777777777</v>
      </c>
      <c r="W35" s="22">
        <v>76</v>
      </c>
      <c r="X35" s="50">
        <v>0.114583333333339</v>
      </c>
      <c r="Y35" s="22">
        <v>76</v>
      </c>
      <c r="Z35" s="51">
        <v>0.11180555555555556</v>
      </c>
      <c r="AA35" s="22">
        <v>76</v>
      </c>
      <c r="AB35" s="51">
        <v>0.11805555555555557</v>
      </c>
      <c r="AC35" s="22">
        <v>71</v>
      </c>
    </row>
    <row r="36" spans="4:29" ht="12.75" customHeight="1" hidden="1">
      <c r="D36" s="21">
        <v>0.09652777777777777</v>
      </c>
      <c r="E36" s="22">
        <v>75</v>
      </c>
      <c r="F36" s="51">
        <v>0.0895833333333328</v>
      </c>
      <c r="G36" s="22">
        <v>76</v>
      </c>
      <c r="H36" s="30"/>
      <c r="I36" s="22">
        <v>75</v>
      </c>
      <c r="J36" s="51">
        <v>0.08194444444444444</v>
      </c>
      <c r="K36" s="22">
        <v>74</v>
      </c>
      <c r="L36" s="48"/>
      <c r="M36" s="22">
        <v>74</v>
      </c>
      <c r="N36" s="21">
        <v>0.14097222222222222</v>
      </c>
      <c r="O36" s="22">
        <v>73</v>
      </c>
      <c r="P36" s="34">
        <v>0.1326388888888889</v>
      </c>
      <c r="Q36" s="22">
        <v>76</v>
      </c>
      <c r="R36" s="34">
        <v>0.13055555555555556</v>
      </c>
      <c r="S36" s="22">
        <v>72</v>
      </c>
      <c r="T36" s="34">
        <v>0.12083333333333333</v>
      </c>
      <c r="U36" s="22">
        <v>76</v>
      </c>
      <c r="V36" s="29">
        <v>0.11597222222222221</v>
      </c>
      <c r="W36" s="22">
        <v>75</v>
      </c>
      <c r="X36" s="50">
        <v>0.115277777777784</v>
      </c>
      <c r="Y36" s="22">
        <v>75</v>
      </c>
      <c r="Z36" s="51">
        <v>0.11319444444444444</v>
      </c>
      <c r="AA36" s="22">
        <v>76</v>
      </c>
      <c r="AB36" s="51">
        <v>0.11944444444444445</v>
      </c>
      <c r="AC36" s="22">
        <v>70</v>
      </c>
    </row>
    <row r="37" spans="4:29" ht="12.75" customHeight="1" hidden="1">
      <c r="D37" s="21">
        <v>0.09722222222222222</v>
      </c>
      <c r="E37" s="22">
        <v>75</v>
      </c>
      <c r="F37" s="51">
        <v>0.0902777777777772</v>
      </c>
      <c r="G37" s="22">
        <v>76</v>
      </c>
      <c r="H37" s="51">
        <v>0.08125</v>
      </c>
      <c r="I37" s="22">
        <v>74</v>
      </c>
      <c r="J37" s="51">
        <v>0.0826388888888889</v>
      </c>
      <c r="K37" s="22">
        <v>74</v>
      </c>
      <c r="L37" s="48">
        <v>0.07847222222222222</v>
      </c>
      <c r="M37" s="22">
        <v>73</v>
      </c>
      <c r="N37" s="21">
        <v>0.14166666666666666</v>
      </c>
      <c r="O37" s="22">
        <v>73</v>
      </c>
      <c r="P37" s="34">
        <v>0.13333333333333333</v>
      </c>
      <c r="Q37" s="22">
        <v>76</v>
      </c>
      <c r="R37" s="34">
        <v>0.13125</v>
      </c>
      <c r="S37" s="22">
        <v>71</v>
      </c>
      <c r="T37" s="34">
        <v>0.12152777777777778</v>
      </c>
      <c r="U37" s="22">
        <v>75</v>
      </c>
      <c r="V37" s="29">
        <v>0.11666666666666665</v>
      </c>
      <c r="W37" s="22">
        <v>75</v>
      </c>
      <c r="X37" s="50">
        <v>0.115972222222229</v>
      </c>
      <c r="Y37" s="22">
        <v>75</v>
      </c>
      <c r="Z37" s="51"/>
      <c r="AA37" s="22"/>
      <c r="AB37" s="51">
        <v>0.12152777777777778</v>
      </c>
      <c r="AC37" s="22">
        <v>69</v>
      </c>
    </row>
    <row r="38" spans="4:29" ht="12.75" customHeight="1" hidden="1">
      <c r="D38" s="21">
        <v>0.09791666666666667</v>
      </c>
      <c r="E38" s="22">
        <v>74</v>
      </c>
      <c r="F38" s="51">
        <v>0.0909722222222216</v>
      </c>
      <c r="G38" s="22">
        <v>75</v>
      </c>
      <c r="H38" s="51">
        <v>0.08263888888888889</v>
      </c>
      <c r="I38" s="22">
        <v>74</v>
      </c>
      <c r="J38" s="51">
        <v>0.0833333333333333</v>
      </c>
      <c r="K38" s="22">
        <v>73</v>
      </c>
      <c r="L38" s="48">
        <v>0.0798611111111111</v>
      </c>
      <c r="M38" s="22">
        <v>73</v>
      </c>
      <c r="N38" s="21">
        <v>0.1423611111111111</v>
      </c>
      <c r="O38" s="22">
        <v>72</v>
      </c>
      <c r="P38" s="34">
        <v>0.13402777777777777</v>
      </c>
      <c r="Q38" s="22">
        <v>75</v>
      </c>
      <c r="R38" s="34">
        <v>0.13194444444444445</v>
      </c>
      <c r="S38" s="22">
        <v>71</v>
      </c>
      <c r="T38" s="34">
        <v>0.12222222222222223</v>
      </c>
      <c r="U38" s="22">
        <v>75</v>
      </c>
      <c r="V38" s="29">
        <v>0.1173611111111111</v>
      </c>
      <c r="W38" s="22">
        <v>74</v>
      </c>
      <c r="X38" s="50">
        <v>0.116666666666674</v>
      </c>
      <c r="Y38" s="22">
        <v>74</v>
      </c>
      <c r="Z38" s="51">
        <v>0.11388888888888889</v>
      </c>
      <c r="AA38" s="22">
        <v>75</v>
      </c>
      <c r="AB38" s="51">
        <v>0.12361111111111112</v>
      </c>
      <c r="AC38" s="22">
        <v>68</v>
      </c>
    </row>
    <row r="39" spans="4:29" ht="12.75" customHeight="1" hidden="1">
      <c r="D39" s="21">
        <v>0.09861111111111111</v>
      </c>
      <c r="E39" s="22">
        <v>74</v>
      </c>
      <c r="F39" s="51">
        <v>0.091666666666666</v>
      </c>
      <c r="G39" s="22">
        <v>75</v>
      </c>
      <c r="H39" s="51">
        <v>0.08333333333333333</v>
      </c>
      <c r="I39" s="22">
        <v>73</v>
      </c>
      <c r="J39" s="51">
        <v>0.0840277777777778</v>
      </c>
      <c r="K39" s="22">
        <v>73</v>
      </c>
      <c r="L39" s="48"/>
      <c r="M39" s="22">
        <v>72</v>
      </c>
      <c r="N39" s="21">
        <v>0.14305555555555557</v>
      </c>
      <c r="O39" s="22">
        <v>72</v>
      </c>
      <c r="P39" s="34">
        <v>0.13472222222222222</v>
      </c>
      <c r="Q39" s="22">
        <v>75</v>
      </c>
      <c r="R39" s="34">
        <v>0.1326388888888889</v>
      </c>
      <c r="S39" s="22">
        <v>70</v>
      </c>
      <c r="T39" s="34">
        <v>0.12291666666666667</v>
      </c>
      <c r="U39" s="22">
        <v>74</v>
      </c>
      <c r="V39" s="29">
        <v>0.11805555555555557</v>
      </c>
      <c r="W39" s="22">
        <v>74</v>
      </c>
      <c r="X39" s="50">
        <v>0.117361111111119</v>
      </c>
      <c r="Y39" s="22">
        <v>74</v>
      </c>
      <c r="Z39" s="51">
        <v>0.114583333333333</v>
      </c>
      <c r="AA39" s="22">
        <v>75</v>
      </c>
      <c r="AB39" s="51">
        <v>0.12569444444444444</v>
      </c>
      <c r="AC39" s="22">
        <v>67</v>
      </c>
    </row>
    <row r="40" spans="4:29" ht="12.75" customHeight="1" hidden="1">
      <c r="D40" s="21">
        <v>0.09930555555555555</v>
      </c>
      <c r="E40" s="22">
        <v>73</v>
      </c>
      <c r="F40" s="51">
        <v>0.0923611111111104</v>
      </c>
      <c r="G40" s="22">
        <v>74</v>
      </c>
      <c r="H40" s="51">
        <v>0.0840277777777778</v>
      </c>
      <c r="I40" s="22">
        <v>73</v>
      </c>
      <c r="J40" s="51">
        <v>0.0847222222222222</v>
      </c>
      <c r="K40" s="22">
        <v>72</v>
      </c>
      <c r="L40" s="48">
        <v>0.08055555555555556</v>
      </c>
      <c r="M40" s="22">
        <v>71</v>
      </c>
      <c r="N40" s="21">
        <v>0.14375</v>
      </c>
      <c r="O40" s="22">
        <v>71</v>
      </c>
      <c r="P40" s="34">
        <v>0.13541666666666666</v>
      </c>
      <c r="Q40" s="22">
        <v>74</v>
      </c>
      <c r="R40" s="34">
        <v>0.13333333333333333</v>
      </c>
      <c r="S40" s="22">
        <v>70</v>
      </c>
      <c r="T40" s="34">
        <v>0.12361111111111112</v>
      </c>
      <c r="U40" s="22">
        <v>74</v>
      </c>
      <c r="V40" s="29">
        <v>0.11875</v>
      </c>
      <c r="W40" s="22">
        <v>73</v>
      </c>
      <c r="X40" s="50">
        <v>0.118055555555564</v>
      </c>
      <c r="Y40" s="22">
        <v>73</v>
      </c>
      <c r="Z40" s="51"/>
      <c r="AA40" s="22"/>
      <c r="AB40" s="51">
        <v>0.1277777777777778</v>
      </c>
      <c r="AC40" s="22">
        <v>66</v>
      </c>
    </row>
    <row r="41" spans="4:29" ht="12.75" customHeight="1" hidden="1">
      <c r="D41" s="21">
        <v>0.1</v>
      </c>
      <c r="E41" s="22">
        <v>73</v>
      </c>
      <c r="F41" s="51">
        <v>0.0930555555555547</v>
      </c>
      <c r="G41" s="22">
        <v>73</v>
      </c>
      <c r="H41" s="51">
        <v>0.0847222222222223</v>
      </c>
      <c r="I41" s="22">
        <v>72</v>
      </c>
      <c r="J41" s="51">
        <v>0.0854166666666667</v>
      </c>
      <c r="K41" s="22">
        <v>72</v>
      </c>
      <c r="L41" s="48">
        <v>0.08194444444444444</v>
      </c>
      <c r="M41" s="22">
        <v>71</v>
      </c>
      <c r="N41" s="21">
        <v>0.14444444444444446</v>
      </c>
      <c r="O41" s="22">
        <v>71</v>
      </c>
      <c r="P41" s="34">
        <v>0.1361111111111111</v>
      </c>
      <c r="Q41" s="22">
        <v>73</v>
      </c>
      <c r="R41" s="34">
        <v>0.13402777777777777</v>
      </c>
      <c r="S41" s="22">
        <v>69</v>
      </c>
      <c r="T41" s="34">
        <v>0.12430555555555556</v>
      </c>
      <c r="U41" s="22">
        <v>73</v>
      </c>
      <c r="V41" s="29">
        <v>0.11944444444444445</v>
      </c>
      <c r="W41" s="22">
        <v>73</v>
      </c>
      <c r="X41" s="50">
        <v>0.118750000000009</v>
      </c>
      <c r="Y41" s="22">
        <v>73</v>
      </c>
      <c r="Z41" s="51">
        <v>0.115277777777778</v>
      </c>
      <c r="AA41" s="22">
        <v>74</v>
      </c>
      <c r="AB41" s="51">
        <v>0.12986111111111112</v>
      </c>
      <c r="AC41" s="22">
        <v>65</v>
      </c>
    </row>
    <row r="42" spans="4:29" ht="12.75" customHeight="1" hidden="1">
      <c r="D42" s="21">
        <v>0.10069444444444443</v>
      </c>
      <c r="E42" s="22">
        <v>72</v>
      </c>
      <c r="F42" s="51">
        <v>0.093749999999999</v>
      </c>
      <c r="G42" s="22">
        <v>72</v>
      </c>
      <c r="H42" s="51">
        <v>0.0854166666666667</v>
      </c>
      <c r="I42" s="22">
        <v>72</v>
      </c>
      <c r="J42" s="51">
        <v>0.0861111111111111</v>
      </c>
      <c r="K42" s="22">
        <v>71</v>
      </c>
      <c r="L42" s="48">
        <v>0.08263888888888889</v>
      </c>
      <c r="M42" s="22">
        <v>70</v>
      </c>
      <c r="N42" s="21">
        <v>0.1451388888888889</v>
      </c>
      <c r="O42" s="22">
        <v>70</v>
      </c>
      <c r="P42" s="34">
        <v>0.13680555555555554</v>
      </c>
      <c r="Q42" s="22">
        <v>72</v>
      </c>
      <c r="R42" s="34">
        <v>0.13472222222222222</v>
      </c>
      <c r="S42" s="22">
        <v>69</v>
      </c>
      <c r="T42" s="34">
        <v>0.125</v>
      </c>
      <c r="U42" s="22">
        <v>72</v>
      </c>
      <c r="V42" s="29">
        <v>0.12013888888888889</v>
      </c>
      <c r="W42" s="22">
        <v>72</v>
      </c>
      <c r="X42" s="50">
        <v>0.119444444444454</v>
      </c>
      <c r="Y42" s="22">
        <v>72</v>
      </c>
      <c r="Z42" s="51">
        <v>0.115972222222222</v>
      </c>
      <c r="AA42" s="22">
        <v>74</v>
      </c>
      <c r="AB42" s="51">
        <v>0.13194444444444445</v>
      </c>
      <c r="AC42" s="22">
        <v>64</v>
      </c>
    </row>
    <row r="43" spans="4:29" ht="12.75" customHeight="1" hidden="1">
      <c r="D43" s="21">
        <v>0.1013888888888889</v>
      </c>
      <c r="E43" s="22">
        <v>72</v>
      </c>
      <c r="F43" s="51">
        <v>0.0944444444444433</v>
      </c>
      <c r="G43" s="22">
        <v>72</v>
      </c>
      <c r="H43" s="51">
        <v>0.0861111111111111</v>
      </c>
      <c r="I43" s="22">
        <v>71</v>
      </c>
      <c r="J43" s="51">
        <v>0.0868055555555555</v>
      </c>
      <c r="K43" s="22">
        <v>71</v>
      </c>
      <c r="L43" s="48">
        <v>0.0833333333333333</v>
      </c>
      <c r="M43" s="22">
        <v>70</v>
      </c>
      <c r="N43" s="21">
        <v>0.14583333333333334</v>
      </c>
      <c r="O43" s="22">
        <v>70</v>
      </c>
      <c r="P43" s="34">
        <v>0.1375</v>
      </c>
      <c r="Q43" s="22">
        <v>72</v>
      </c>
      <c r="R43" s="34">
        <v>0.13541666666666666</v>
      </c>
      <c r="S43" s="22">
        <v>68</v>
      </c>
      <c r="T43" s="34">
        <v>0.12569444444444444</v>
      </c>
      <c r="U43" s="22">
        <v>72</v>
      </c>
      <c r="V43" s="29">
        <v>0.12083333333333333</v>
      </c>
      <c r="W43" s="22">
        <v>72</v>
      </c>
      <c r="X43" s="50">
        <v>0.120138888888899</v>
      </c>
      <c r="Y43" s="22">
        <v>72</v>
      </c>
      <c r="Z43" s="51"/>
      <c r="AA43" s="22"/>
      <c r="AB43" s="51">
        <v>0.13402777777777777</v>
      </c>
      <c r="AC43" s="22">
        <v>63</v>
      </c>
    </row>
    <row r="44" spans="4:29" ht="12.75" customHeight="1" hidden="1">
      <c r="D44" s="21">
        <v>0.10208333333333335</v>
      </c>
      <c r="E44" s="22">
        <v>71</v>
      </c>
      <c r="F44" s="51">
        <v>0.0951388888888876</v>
      </c>
      <c r="G44" s="22">
        <v>71</v>
      </c>
      <c r="H44" s="51">
        <v>0.0868055555555555</v>
      </c>
      <c r="I44" s="22">
        <v>71</v>
      </c>
      <c r="J44" s="51">
        <v>0.0875</v>
      </c>
      <c r="K44" s="22">
        <v>70</v>
      </c>
      <c r="L44" s="48">
        <v>0.0840277777777778</v>
      </c>
      <c r="M44" s="22">
        <v>69</v>
      </c>
      <c r="N44" s="21">
        <v>0.14652777777777778</v>
      </c>
      <c r="O44" s="22">
        <v>69</v>
      </c>
      <c r="P44" s="34">
        <v>0.13819444444444443</v>
      </c>
      <c r="Q44" s="22">
        <v>71</v>
      </c>
      <c r="R44" s="34">
        <v>0.1361111111111111</v>
      </c>
      <c r="S44" s="22">
        <v>68</v>
      </c>
      <c r="T44" s="34">
        <v>0.12638888888888888</v>
      </c>
      <c r="U44" s="22">
        <v>71</v>
      </c>
      <c r="V44" s="29">
        <v>0.12152777777777778</v>
      </c>
      <c r="W44" s="22">
        <v>71</v>
      </c>
      <c r="X44" s="50">
        <v>0.120833333333344</v>
      </c>
      <c r="Y44" s="22">
        <v>71</v>
      </c>
      <c r="Z44" s="51">
        <v>0.116666666666667</v>
      </c>
      <c r="AA44" s="22">
        <v>73</v>
      </c>
      <c r="AB44" s="51">
        <v>0.13541666666666666</v>
      </c>
      <c r="AC44" s="22">
        <v>62</v>
      </c>
    </row>
    <row r="45" spans="4:29" ht="12.75" customHeight="1" hidden="1">
      <c r="D45" s="21">
        <v>0.10277777777777779</v>
      </c>
      <c r="E45" s="22">
        <v>71</v>
      </c>
      <c r="F45" s="51">
        <v>0.0958333333333319</v>
      </c>
      <c r="G45" s="22">
        <v>71</v>
      </c>
      <c r="H45" s="51">
        <v>0.0874999999999999</v>
      </c>
      <c r="I45" s="22">
        <v>70</v>
      </c>
      <c r="J45" s="51">
        <v>0.0881944444444444</v>
      </c>
      <c r="K45" s="22">
        <v>70</v>
      </c>
      <c r="L45" s="48">
        <v>0.0847222222222222</v>
      </c>
      <c r="M45" s="22">
        <v>69</v>
      </c>
      <c r="N45" s="21">
        <v>0.14791666666666667</v>
      </c>
      <c r="O45" s="22">
        <v>69</v>
      </c>
      <c r="P45" s="34">
        <v>0.1388888888888889</v>
      </c>
      <c r="Q45" s="22">
        <v>71</v>
      </c>
      <c r="R45" s="34">
        <v>0.13680555555555554</v>
      </c>
      <c r="S45" s="22">
        <v>67</v>
      </c>
      <c r="T45" s="34">
        <v>0.12708333333333333</v>
      </c>
      <c r="U45" s="22">
        <v>71</v>
      </c>
      <c r="V45" s="29">
        <v>0.12222222222222223</v>
      </c>
      <c r="W45" s="22">
        <v>71</v>
      </c>
      <c r="X45" s="50">
        <v>0.121527777777789</v>
      </c>
      <c r="Y45" s="22">
        <v>71</v>
      </c>
      <c r="Z45" s="51">
        <v>0.117361111111111</v>
      </c>
      <c r="AA45" s="22">
        <v>73</v>
      </c>
      <c r="AB45" s="51">
        <v>0.13819444444444443</v>
      </c>
      <c r="AC45" s="22">
        <v>61</v>
      </c>
    </row>
    <row r="46" spans="4:29" ht="12.75" customHeight="1" hidden="1">
      <c r="D46" s="21">
        <v>0.10347222222222223</v>
      </c>
      <c r="E46" s="22">
        <v>70</v>
      </c>
      <c r="F46" s="51">
        <v>0.0965277777777762</v>
      </c>
      <c r="G46" s="22">
        <v>70</v>
      </c>
      <c r="H46" s="51">
        <v>0.0881944444444443</v>
      </c>
      <c r="I46" s="22">
        <v>70</v>
      </c>
      <c r="J46" s="51">
        <v>0.0888888888888889</v>
      </c>
      <c r="K46" s="22">
        <v>69</v>
      </c>
      <c r="L46" s="48">
        <v>0.0854166666666667</v>
      </c>
      <c r="M46" s="22">
        <v>68</v>
      </c>
      <c r="N46" s="21">
        <v>0.1486111111111111</v>
      </c>
      <c r="O46" s="22">
        <v>68</v>
      </c>
      <c r="P46" s="34">
        <v>0.13958333333333334</v>
      </c>
      <c r="Q46" s="22">
        <v>70</v>
      </c>
      <c r="R46" s="34">
        <v>0.13819444444444443</v>
      </c>
      <c r="S46" s="22">
        <v>67</v>
      </c>
      <c r="T46" s="34">
        <v>0.1277777777777778</v>
      </c>
      <c r="U46" s="22">
        <v>70</v>
      </c>
      <c r="V46" s="29">
        <v>0.12291666666666667</v>
      </c>
      <c r="W46" s="22">
        <v>70</v>
      </c>
      <c r="X46" s="50">
        <v>0.122222222222234</v>
      </c>
      <c r="Y46" s="22">
        <v>70</v>
      </c>
      <c r="Z46" s="51"/>
      <c r="AA46" s="22"/>
      <c r="AB46" s="51">
        <v>0.13958333333333334</v>
      </c>
      <c r="AC46" s="22">
        <v>60</v>
      </c>
    </row>
    <row r="47" spans="4:29" ht="12.75" customHeight="1" hidden="1">
      <c r="D47" s="21">
        <v>0.10416666666666667</v>
      </c>
      <c r="E47" s="22">
        <v>70</v>
      </c>
      <c r="F47" s="51">
        <v>0.0972222222222205</v>
      </c>
      <c r="G47" s="22">
        <v>70</v>
      </c>
      <c r="H47" s="51">
        <v>0.0888888888888887</v>
      </c>
      <c r="I47" s="22">
        <v>69</v>
      </c>
      <c r="J47" s="51">
        <v>0.0895833333333333</v>
      </c>
      <c r="K47" s="22">
        <v>69</v>
      </c>
      <c r="L47" s="48">
        <v>0.0861111111111111</v>
      </c>
      <c r="M47" s="22">
        <v>68</v>
      </c>
      <c r="N47" s="21">
        <v>0.15</v>
      </c>
      <c r="O47" s="22">
        <v>68</v>
      </c>
      <c r="P47" s="34">
        <v>0.14027777777777778</v>
      </c>
      <c r="Q47" s="22">
        <v>70</v>
      </c>
      <c r="R47" s="34">
        <v>0.1388888888888889</v>
      </c>
      <c r="S47" s="22">
        <v>66</v>
      </c>
      <c r="T47" s="34">
        <v>0.12847222222222224</v>
      </c>
      <c r="U47" s="22">
        <v>70</v>
      </c>
      <c r="V47" s="29">
        <v>0.12361111111111112</v>
      </c>
      <c r="W47" s="22">
        <v>70</v>
      </c>
      <c r="X47" s="50">
        <v>0.122916666666679</v>
      </c>
      <c r="Y47" s="22">
        <v>70</v>
      </c>
      <c r="Z47" s="51">
        <v>0.118055555555556</v>
      </c>
      <c r="AA47" s="22">
        <v>72</v>
      </c>
      <c r="AB47" s="51">
        <v>0.14166666666666666</v>
      </c>
      <c r="AC47" s="22">
        <v>59</v>
      </c>
    </row>
    <row r="48" spans="4:29" ht="12.75" customHeight="1" hidden="1">
      <c r="D48" s="21">
        <v>0.10486111111111111</v>
      </c>
      <c r="E48" s="22">
        <v>69</v>
      </c>
      <c r="F48" s="51">
        <v>0.0979166666666648</v>
      </c>
      <c r="G48" s="22">
        <v>69</v>
      </c>
      <c r="H48" s="51">
        <v>0.09027777777777778</v>
      </c>
      <c r="I48" s="22">
        <v>69</v>
      </c>
      <c r="J48" s="51">
        <v>0.0902777777777777</v>
      </c>
      <c r="K48" s="22">
        <v>68</v>
      </c>
      <c r="L48" s="48">
        <v>0.0868055555555555</v>
      </c>
      <c r="M48" s="22">
        <v>67</v>
      </c>
      <c r="N48" s="21">
        <v>0.15069444444444444</v>
      </c>
      <c r="O48" s="22">
        <v>67</v>
      </c>
      <c r="P48" s="34">
        <v>0.14097222222222222</v>
      </c>
      <c r="Q48" s="22">
        <v>69</v>
      </c>
      <c r="R48" s="34">
        <v>0.14027777777777778</v>
      </c>
      <c r="S48" s="22">
        <v>66</v>
      </c>
      <c r="T48" s="34">
        <v>0.12916666666666668</v>
      </c>
      <c r="U48" s="22">
        <v>69</v>
      </c>
      <c r="V48" s="29">
        <v>0.12430555555555556</v>
      </c>
      <c r="W48" s="22">
        <v>69</v>
      </c>
      <c r="X48" s="50">
        <v>0.123611111111124</v>
      </c>
      <c r="Y48" s="22">
        <v>69</v>
      </c>
      <c r="Z48" s="51">
        <v>0.11875</v>
      </c>
      <c r="AA48" s="22">
        <v>72</v>
      </c>
      <c r="AB48" s="51">
        <v>0.14375</v>
      </c>
      <c r="AC48" s="22">
        <v>58</v>
      </c>
    </row>
    <row r="49" spans="4:29" ht="12.75" customHeight="1" hidden="1">
      <c r="D49" s="21">
        <v>0.10555555555555556</v>
      </c>
      <c r="E49" s="22">
        <v>69</v>
      </c>
      <c r="F49" s="51">
        <v>0.0986111111111091</v>
      </c>
      <c r="G49" s="22">
        <v>69</v>
      </c>
      <c r="H49" s="51">
        <v>0.09097222222222222</v>
      </c>
      <c r="I49" s="22">
        <v>68</v>
      </c>
      <c r="J49" s="51">
        <v>0.0909722222222222</v>
      </c>
      <c r="K49" s="22">
        <v>68</v>
      </c>
      <c r="L49" s="48">
        <v>0.0875</v>
      </c>
      <c r="M49" s="22">
        <v>67</v>
      </c>
      <c r="N49" s="21">
        <v>0.15138888888888888</v>
      </c>
      <c r="O49" s="22">
        <v>67</v>
      </c>
      <c r="P49" s="34">
        <v>0.14166666666666666</v>
      </c>
      <c r="Q49" s="22">
        <v>69</v>
      </c>
      <c r="R49" s="34">
        <v>0.14097222222222222</v>
      </c>
      <c r="S49" s="22">
        <v>65</v>
      </c>
      <c r="T49" s="34">
        <v>0.12986111111111112</v>
      </c>
      <c r="U49" s="22">
        <v>69</v>
      </c>
      <c r="V49" s="29">
        <v>0.125</v>
      </c>
      <c r="W49" s="22">
        <v>69</v>
      </c>
      <c r="X49" s="50">
        <v>0.124305555555569</v>
      </c>
      <c r="Y49" s="22">
        <v>69</v>
      </c>
      <c r="Z49" s="51"/>
      <c r="AA49" s="22"/>
      <c r="AB49" s="51">
        <v>0.14583333333333334</v>
      </c>
      <c r="AC49" s="22">
        <v>57</v>
      </c>
    </row>
    <row r="50" spans="4:29" ht="12.75" customHeight="1" hidden="1">
      <c r="D50" s="21">
        <v>0.10625</v>
      </c>
      <c r="E50" s="22">
        <v>68</v>
      </c>
      <c r="F50" s="51">
        <v>0.0993055555555534</v>
      </c>
      <c r="G50" s="22">
        <v>69</v>
      </c>
      <c r="H50" s="51">
        <v>0.09236111111111112</v>
      </c>
      <c r="I50" s="22">
        <v>68</v>
      </c>
      <c r="J50" s="51">
        <v>0.0916666666666666</v>
      </c>
      <c r="K50" s="22">
        <v>67</v>
      </c>
      <c r="L50" s="48">
        <v>0.0881944444444444</v>
      </c>
      <c r="M50" s="22">
        <v>66</v>
      </c>
      <c r="N50" s="21">
        <v>0.15208333333333332</v>
      </c>
      <c r="O50" s="22">
        <v>66</v>
      </c>
      <c r="P50" s="34">
        <v>0.1423611111111111</v>
      </c>
      <c r="Q50" s="22">
        <v>68</v>
      </c>
      <c r="R50" s="34">
        <v>0.1423611111111111</v>
      </c>
      <c r="S50" s="22">
        <v>65</v>
      </c>
      <c r="T50" s="34">
        <v>0.13055555555555556</v>
      </c>
      <c r="U50" s="22">
        <v>68</v>
      </c>
      <c r="V50" s="29">
        <v>0.12569444444444444</v>
      </c>
      <c r="W50" s="22">
        <v>68</v>
      </c>
      <c r="X50" s="50">
        <v>0.125000000000014</v>
      </c>
      <c r="Y50" s="22">
        <v>68</v>
      </c>
      <c r="Z50" s="51">
        <v>0.119444444444444</v>
      </c>
      <c r="AA50" s="22">
        <v>71</v>
      </c>
      <c r="AB50" s="51">
        <v>0.14791666666666667</v>
      </c>
      <c r="AC50" s="22">
        <v>56</v>
      </c>
    </row>
    <row r="51" spans="4:29" ht="12.75" customHeight="1" hidden="1">
      <c r="D51" s="21">
        <v>0.10694444444444444</v>
      </c>
      <c r="E51" s="22">
        <v>68</v>
      </c>
      <c r="F51" s="51">
        <v>0.0999999999999977</v>
      </c>
      <c r="G51" s="22">
        <v>68</v>
      </c>
      <c r="H51" s="51">
        <v>0.09305555555555556</v>
      </c>
      <c r="I51" s="22">
        <v>67</v>
      </c>
      <c r="J51" s="51">
        <v>0.0923611111111111</v>
      </c>
      <c r="K51" s="22">
        <v>67</v>
      </c>
      <c r="L51" s="48">
        <v>0.0888888888888889</v>
      </c>
      <c r="M51" s="22">
        <v>66</v>
      </c>
      <c r="N51" s="21">
        <v>0.15277777777777776</v>
      </c>
      <c r="O51" s="22">
        <v>66</v>
      </c>
      <c r="P51" s="34">
        <v>0.14305555555555557</v>
      </c>
      <c r="Q51" s="22">
        <v>68</v>
      </c>
      <c r="R51" s="34">
        <v>0.14305555555555557</v>
      </c>
      <c r="S51" s="22">
        <v>64</v>
      </c>
      <c r="T51" s="34">
        <v>0.13125</v>
      </c>
      <c r="U51" s="22">
        <v>68</v>
      </c>
      <c r="V51" s="29">
        <v>0.12708333333333333</v>
      </c>
      <c r="W51" s="22">
        <v>68</v>
      </c>
      <c r="X51" s="50">
        <v>0.12638888888888888</v>
      </c>
      <c r="Y51" s="22">
        <v>68</v>
      </c>
      <c r="Z51" s="51">
        <v>0.120138888888889</v>
      </c>
      <c r="AA51" s="22">
        <v>71</v>
      </c>
      <c r="AB51" s="51">
        <v>0.15</v>
      </c>
      <c r="AC51" s="22">
        <v>55</v>
      </c>
    </row>
    <row r="52" spans="4:29" ht="12.75" customHeight="1" hidden="1">
      <c r="D52" s="21">
        <v>0.1076388888888889</v>
      </c>
      <c r="E52" s="22">
        <v>67</v>
      </c>
      <c r="F52" s="51">
        <v>0.100694444444442</v>
      </c>
      <c r="G52" s="22">
        <v>68</v>
      </c>
      <c r="H52" s="51">
        <v>0.09444444444444444</v>
      </c>
      <c r="I52" s="22">
        <v>67</v>
      </c>
      <c r="J52" s="51">
        <v>0.0930555555555555</v>
      </c>
      <c r="K52" s="22">
        <v>66</v>
      </c>
      <c r="L52" s="48">
        <v>0.0895833333333333</v>
      </c>
      <c r="M52" s="22">
        <v>65</v>
      </c>
      <c r="N52" s="21">
        <v>0.15347222222222223</v>
      </c>
      <c r="O52" s="22">
        <v>65</v>
      </c>
      <c r="P52" s="34">
        <v>0.14375</v>
      </c>
      <c r="Q52" s="22">
        <v>67</v>
      </c>
      <c r="R52" s="34">
        <v>0.14375</v>
      </c>
      <c r="S52" s="22">
        <v>64</v>
      </c>
      <c r="T52" s="34">
        <v>0.13194444444444445</v>
      </c>
      <c r="U52" s="22">
        <v>67</v>
      </c>
      <c r="V52" s="29">
        <v>0.1277777777777778</v>
      </c>
      <c r="W52" s="22">
        <v>67</v>
      </c>
      <c r="X52" s="50">
        <v>0.12708333333333333</v>
      </c>
      <c r="Y52" s="22">
        <v>67</v>
      </c>
      <c r="Z52" s="51"/>
      <c r="AA52" s="22"/>
      <c r="AB52" s="51">
        <v>0.15138888888888888</v>
      </c>
      <c r="AC52" s="22">
        <v>54</v>
      </c>
    </row>
    <row r="53" spans="4:29" ht="12.75" customHeight="1" hidden="1">
      <c r="D53" s="21">
        <v>0.10833333333333334</v>
      </c>
      <c r="E53" s="22">
        <v>67</v>
      </c>
      <c r="F53" s="51">
        <v>0.101388888888886</v>
      </c>
      <c r="G53" s="22">
        <v>67</v>
      </c>
      <c r="H53" s="51">
        <v>0.09513888888888888</v>
      </c>
      <c r="I53" s="22">
        <v>66</v>
      </c>
      <c r="J53" s="51">
        <v>0.09375</v>
      </c>
      <c r="K53" s="22">
        <v>66</v>
      </c>
      <c r="L53" s="48">
        <v>0.0902777777777777</v>
      </c>
      <c r="M53" s="22">
        <v>65</v>
      </c>
      <c r="N53" s="21">
        <v>0.15486111111111112</v>
      </c>
      <c r="O53" s="22">
        <v>65</v>
      </c>
      <c r="P53" s="34">
        <v>0.1451388888888889</v>
      </c>
      <c r="Q53" s="22">
        <v>67</v>
      </c>
      <c r="R53" s="34">
        <v>0.14444444444444446</v>
      </c>
      <c r="S53" s="22">
        <v>63</v>
      </c>
      <c r="T53" s="34">
        <v>0.13333333333333333</v>
      </c>
      <c r="U53" s="22">
        <v>67</v>
      </c>
      <c r="V53" s="29">
        <v>0.12847222222222224</v>
      </c>
      <c r="W53" s="22">
        <v>67</v>
      </c>
      <c r="X53" s="50">
        <v>0.12847222222222224</v>
      </c>
      <c r="Y53" s="22">
        <v>67</v>
      </c>
      <c r="Z53" s="51">
        <v>0.120833333333333</v>
      </c>
      <c r="AA53" s="22">
        <v>70</v>
      </c>
      <c r="AB53" s="51">
        <v>0.15347222222222223</v>
      </c>
      <c r="AC53" s="22">
        <v>53</v>
      </c>
    </row>
    <row r="54" spans="4:29" ht="12.75" customHeight="1" hidden="1">
      <c r="D54" s="21">
        <v>0.10902777777777778</v>
      </c>
      <c r="E54" s="22">
        <v>66</v>
      </c>
      <c r="F54" s="51">
        <v>0.102083333333331</v>
      </c>
      <c r="G54" s="22">
        <v>67</v>
      </c>
      <c r="H54" s="51">
        <v>0.09652777777777777</v>
      </c>
      <c r="I54" s="22">
        <v>66</v>
      </c>
      <c r="J54" s="51">
        <v>0.0944444444444444</v>
      </c>
      <c r="K54" s="22">
        <v>65</v>
      </c>
      <c r="L54" s="48">
        <v>0.0909722222222221</v>
      </c>
      <c r="M54" s="22">
        <v>64</v>
      </c>
      <c r="N54" s="21">
        <v>0.15555555555555556</v>
      </c>
      <c r="O54" s="22">
        <v>64</v>
      </c>
      <c r="P54" s="34">
        <v>0.14583333333333334</v>
      </c>
      <c r="Q54" s="22">
        <v>66</v>
      </c>
      <c r="R54" s="34">
        <v>0.14583333333333334</v>
      </c>
      <c r="S54" s="22">
        <v>63</v>
      </c>
      <c r="T54" s="34">
        <v>0.13402777777777777</v>
      </c>
      <c r="U54" s="22">
        <v>66</v>
      </c>
      <c r="V54" s="29">
        <v>0.12916666666666668</v>
      </c>
      <c r="W54" s="22">
        <v>66</v>
      </c>
      <c r="X54" s="50">
        <v>0.12916666666666668</v>
      </c>
      <c r="Y54" s="22">
        <v>66</v>
      </c>
      <c r="Z54" s="51">
        <v>0.12222222222222223</v>
      </c>
      <c r="AA54" s="22">
        <v>70</v>
      </c>
      <c r="AB54" s="51">
        <v>0.15555555555555556</v>
      </c>
      <c r="AC54" s="22">
        <v>52</v>
      </c>
    </row>
    <row r="55" spans="4:29" ht="12.75" customHeight="1" hidden="1">
      <c r="D55" s="21">
        <v>0.11041666666666666</v>
      </c>
      <c r="E55" s="22">
        <v>66</v>
      </c>
      <c r="F55" s="51">
        <v>0.102777777777776</v>
      </c>
      <c r="G55" s="22">
        <v>66</v>
      </c>
      <c r="H55" s="51">
        <v>0.09722222222222222</v>
      </c>
      <c r="I55" s="22">
        <v>65</v>
      </c>
      <c r="J55" s="51">
        <v>0.0951388888888888</v>
      </c>
      <c r="K55" s="22">
        <v>65</v>
      </c>
      <c r="L55" s="48">
        <v>0.0916666666666665</v>
      </c>
      <c r="M55" s="22">
        <v>64</v>
      </c>
      <c r="N55" s="21">
        <v>0.15694444444444444</v>
      </c>
      <c r="O55" s="22">
        <v>64</v>
      </c>
      <c r="P55" s="34">
        <v>0.14722222222222223</v>
      </c>
      <c r="Q55" s="22">
        <v>66</v>
      </c>
      <c r="R55" s="34">
        <v>0.14652777777777778</v>
      </c>
      <c r="S55" s="22">
        <v>62</v>
      </c>
      <c r="T55" s="34">
        <v>0.13541666666666666</v>
      </c>
      <c r="U55" s="22">
        <v>66</v>
      </c>
      <c r="V55" s="29">
        <v>0.13055555555555556</v>
      </c>
      <c r="W55" s="22">
        <v>66</v>
      </c>
      <c r="X55" s="50">
        <v>0.13055555555555556</v>
      </c>
      <c r="Y55" s="22">
        <v>66</v>
      </c>
      <c r="Z55" s="51"/>
      <c r="AA55" s="22"/>
      <c r="AB55" s="51">
        <v>0.15763888888888888</v>
      </c>
      <c r="AC55" s="22">
        <v>51</v>
      </c>
    </row>
    <row r="56" spans="4:29" ht="12.75" customHeight="1" hidden="1">
      <c r="D56" s="21">
        <v>0.1111111111111111</v>
      </c>
      <c r="E56" s="22">
        <v>65</v>
      </c>
      <c r="F56" s="51">
        <v>0.103472222222221</v>
      </c>
      <c r="G56" s="22">
        <v>66</v>
      </c>
      <c r="H56" s="51">
        <v>0.09861111111111111</v>
      </c>
      <c r="I56" s="22">
        <v>65</v>
      </c>
      <c r="J56" s="51">
        <v>0.0958333333333332</v>
      </c>
      <c r="K56" s="22">
        <v>64</v>
      </c>
      <c r="L56" s="48">
        <v>0.0923611111111109</v>
      </c>
      <c r="M56" s="22">
        <v>63</v>
      </c>
      <c r="N56" s="21">
        <v>0.15763888888888888</v>
      </c>
      <c r="O56" s="22">
        <v>63</v>
      </c>
      <c r="P56" s="34">
        <v>0.14791666666666667</v>
      </c>
      <c r="Q56" s="22">
        <v>65</v>
      </c>
      <c r="R56" s="34">
        <v>0.14791666666666667</v>
      </c>
      <c r="S56" s="22">
        <v>62</v>
      </c>
      <c r="T56" s="34">
        <v>0.1361111111111111</v>
      </c>
      <c r="U56" s="22">
        <v>65</v>
      </c>
      <c r="V56" s="29">
        <v>0.13125</v>
      </c>
      <c r="W56" s="22">
        <v>65</v>
      </c>
      <c r="X56" s="50">
        <v>0.13125</v>
      </c>
      <c r="Y56" s="22">
        <v>65</v>
      </c>
      <c r="Z56" s="51">
        <v>0.12291666666666667</v>
      </c>
      <c r="AA56" s="22">
        <v>69</v>
      </c>
      <c r="AB56" s="51">
        <v>0.15972222222222224</v>
      </c>
      <c r="AC56" s="22">
        <v>50</v>
      </c>
    </row>
    <row r="57" spans="4:29" ht="12.75" customHeight="1" hidden="1">
      <c r="D57" s="21">
        <v>0.1125</v>
      </c>
      <c r="E57" s="22">
        <v>65</v>
      </c>
      <c r="F57" s="51">
        <v>0.104166666666666</v>
      </c>
      <c r="G57" s="22">
        <v>65</v>
      </c>
      <c r="H57" s="51">
        <v>0.09930555555555555</v>
      </c>
      <c r="I57" s="22">
        <v>64</v>
      </c>
      <c r="J57" s="51">
        <v>0.0965277777777776</v>
      </c>
      <c r="K57" s="22">
        <v>64</v>
      </c>
      <c r="L57" s="48">
        <v>0.0930555555555553</v>
      </c>
      <c r="M57" s="22">
        <v>63</v>
      </c>
      <c r="N57" s="21">
        <v>0.15902777777777777</v>
      </c>
      <c r="O57" s="22">
        <v>63</v>
      </c>
      <c r="P57" s="34">
        <v>0.14930555555555555</v>
      </c>
      <c r="Q57" s="22">
        <v>65</v>
      </c>
      <c r="R57" s="34">
        <v>0.1486111111111111</v>
      </c>
      <c r="S57" s="22">
        <v>61</v>
      </c>
      <c r="T57" s="34">
        <v>0.1375</v>
      </c>
      <c r="U57" s="22">
        <v>65</v>
      </c>
      <c r="V57" s="29">
        <v>0.1326388888888889</v>
      </c>
      <c r="W57" s="22">
        <v>65</v>
      </c>
      <c r="X57" s="50">
        <v>0.1326388888888889</v>
      </c>
      <c r="Y57" s="22">
        <v>65</v>
      </c>
      <c r="Z57" s="51">
        <v>0.123611111111111</v>
      </c>
      <c r="AA57" s="22">
        <v>69</v>
      </c>
      <c r="AB57" s="51">
        <v>0.16180555555555556</v>
      </c>
      <c r="AC57" s="22">
        <v>49</v>
      </c>
    </row>
    <row r="58" spans="4:29" ht="12.75" customHeight="1" hidden="1">
      <c r="D58" s="21">
        <v>0.11319444444444444</v>
      </c>
      <c r="E58" s="22">
        <v>64</v>
      </c>
      <c r="F58" s="51">
        <v>0.10555555555555556</v>
      </c>
      <c r="G58" s="22">
        <v>65</v>
      </c>
      <c r="H58" s="51">
        <v>0.10069444444444443</v>
      </c>
      <c r="I58" s="22">
        <v>64</v>
      </c>
      <c r="J58" s="51">
        <v>0.097222222222222</v>
      </c>
      <c r="K58" s="22">
        <v>63</v>
      </c>
      <c r="L58" s="48">
        <v>0.0937499999999997</v>
      </c>
      <c r="M58" s="22">
        <v>62</v>
      </c>
      <c r="N58" s="21">
        <v>0.15972222222222224</v>
      </c>
      <c r="O58" s="22">
        <v>62</v>
      </c>
      <c r="P58" s="34">
        <v>0.15</v>
      </c>
      <c r="Q58" s="22">
        <v>64</v>
      </c>
      <c r="R58" s="34">
        <v>0.15</v>
      </c>
      <c r="S58" s="22">
        <v>61</v>
      </c>
      <c r="T58" s="34">
        <v>0.13819444444444443</v>
      </c>
      <c r="U58" s="22">
        <v>64</v>
      </c>
      <c r="V58" s="29">
        <v>0.13333333333333333</v>
      </c>
      <c r="W58" s="22">
        <v>64</v>
      </c>
      <c r="X58" s="50">
        <v>0.13333333333333333</v>
      </c>
      <c r="Y58" s="22">
        <v>64</v>
      </c>
      <c r="Z58" s="51"/>
      <c r="AA58" s="22"/>
      <c r="AB58" s="51">
        <v>0.16458333333333333</v>
      </c>
      <c r="AC58" s="22">
        <v>48</v>
      </c>
    </row>
    <row r="59" spans="4:29" ht="12.75" customHeight="1" hidden="1">
      <c r="D59" s="21">
        <v>0.11458333333333333</v>
      </c>
      <c r="E59" s="22">
        <v>64</v>
      </c>
      <c r="F59" s="51">
        <v>0.10625</v>
      </c>
      <c r="G59" s="22">
        <v>64</v>
      </c>
      <c r="H59" s="51">
        <v>0.1013888888888889</v>
      </c>
      <c r="I59" s="22">
        <v>63</v>
      </c>
      <c r="J59" s="51">
        <v>0.0979166666666664</v>
      </c>
      <c r="K59" s="22">
        <v>63</v>
      </c>
      <c r="L59" s="48">
        <v>0.0944444444444441</v>
      </c>
      <c r="M59" s="22">
        <v>62</v>
      </c>
      <c r="N59" s="21">
        <v>0.16111111111111112</v>
      </c>
      <c r="O59" s="22">
        <v>62</v>
      </c>
      <c r="P59" s="34">
        <v>0.15069444444444444</v>
      </c>
      <c r="Q59" s="22">
        <v>64</v>
      </c>
      <c r="R59" s="34">
        <v>0.15069444444444444</v>
      </c>
      <c r="S59" s="22">
        <v>60</v>
      </c>
      <c r="T59" s="34">
        <v>0.1388888888888889</v>
      </c>
      <c r="U59" s="22">
        <v>64</v>
      </c>
      <c r="V59" s="29">
        <v>0.13472222222222222</v>
      </c>
      <c r="W59" s="22">
        <v>64</v>
      </c>
      <c r="X59" s="50">
        <v>0.13472222222222222</v>
      </c>
      <c r="Y59" s="22">
        <v>64</v>
      </c>
      <c r="Z59" s="51">
        <v>0.124305555555556</v>
      </c>
      <c r="AA59" s="22">
        <v>68</v>
      </c>
      <c r="AB59" s="51">
        <v>0.16597222222222222</v>
      </c>
      <c r="AC59" s="22">
        <v>47</v>
      </c>
    </row>
    <row r="60" spans="4:29" ht="12.75" customHeight="1" hidden="1">
      <c r="D60" s="21">
        <v>0.11527777777777777</v>
      </c>
      <c r="E60" s="22">
        <v>63</v>
      </c>
      <c r="F60" s="51">
        <v>0.106944444444444</v>
      </c>
      <c r="G60" s="22">
        <v>64</v>
      </c>
      <c r="H60" s="51">
        <v>0.10277777777777779</v>
      </c>
      <c r="I60" s="22">
        <v>63</v>
      </c>
      <c r="J60" s="51">
        <v>0.0986111111111108</v>
      </c>
      <c r="K60" s="22">
        <v>62</v>
      </c>
      <c r="L60" s="48">
        <v>0.0951388888888885</v>
      </c>
      <c r="M60" s="22">
        <v>61</v>
      </c>
      <c r="N60" s="21">
        <v>0.16180555555555556</v>
      </c>
      <c r="O60" s="22">
        <v>61</v>
      </c>
      <c r="P60" s="34">
        <v>0.15138888888888888</v>
      </c>
      <c r="Q60" s="22">
        <v>63</v>
      </c>
      <c r="R60" s="34">
        <v>0.15208333333333332</v>
      </c>
      <c r="S60" s="22">
        <v>60</v>
      </c>
      <c r="T60" s="34">
        <v>0.13958333333333334</v>
      </c>
      <c r="U60" s="22">
        <v>63</v>
      </c>
      <c r="V60" s="29">
        <v>0.13541666666666666</v>
      </c>
      <c r="W60" s="22">
        <v>63</v>
      </c>
      <c r="X60" s="50">
        <v>0.13541666666666666</v>
      </c>
      <c r="Y60" s="22">
        <v>63</v>
      </c>
      <c r="Z60" s="51">
        <v>0.12569444444444444</v>
      </c>
      <c r="AA60" s="22">
        <v>68</v>
      </c>
      <c r="AB60" s="51">
        <v>0.16805555555555554</v>
      </c>
      <c r="AC60" s="22">
        <v>46</v>
      </c>
    </row>
    <row r="61" spans="4:29" ht="12.75" customHeight="1" hidden="1">
      <c r="D61" s="21">
        <v>0.11597222222222221</v>
      </c>
      <c r="E61" s="22">
        <v>63</v>
      </c>
      <c r="F61" s="51">
        <v>0.107638888888888</v>
      </c>
      <c r="G61" s="22">
        <v>63</v>
      </c>
      <c r="H61" s="51">
        <v>0.10347222222222223</v>
      </c>
      <c r="I61" s="22">
        <v>62</v>
      </c>
      <c r="J61" s="51">
        <v>0.0993055555555552</v>
      </c>
      <c r="K61" s="22">
        <v>62</v>
      </c>
      <c r="L61" s="48">
        <v>0.09652777777777777</v>
      </c>
      <c r="M61" s="22">
        <v>61</v>
      </c>
      <c r="N61" s="21">
        <v>0.1638888888888889</v>
      </c>
      <c r="O61" s="22">
        <v>61</v>
      </c>
      <c r="P61" s="34">
        <v>0.15277777777777776</v>
      </c>
      <c r="Q61" s="22">
        <v>63</v>
      </c>
      <c r="R61" s="34">
        <v>0.15277777777777776</v>
      </c>
      <c r="S61" s="22">
        <v>59</v>
      </c>
      <c r="T61" s="34">
        <v>0.14097222222222222</v>
      </c>
      <c r="U61" s="22">
        <v>63</v>
      </c>
      <c r="V61" s="29">
        <v>0.13680555555555554</v>
      </c>
      <c r="W61" s="22">
        <v>63</v>
      </c>
      <c r="X61" s="50">
        <v>0.13680555555555554</v>
      </c>
      <c r="Y61" s="22">
        <v>63</v>
      </c>
      <c r="Z61" s="51"/>
      <c r="AA61" s="22"/>
      <c r="AB61" s="51">
        <v>0.16944444444444443</v>
      </c>
      <c r="AC61" s="22">
        <v>45</v>
      </c>
    </row>
    <row r="62" spans="4:29" ht="12.75" customHeight="1" hidden="1">
      <c r="D62" s="21">
        <v>0.11666666666666665</v>
      </c>
      <c r="E62" s="22">
        <v>62</v>
      </c>
      <c r="F62" s="51">
        <v>0.10902777777777778</v>
      </c>
      <c r="G62" s="22">
        <v>63</v>
      </c>
      <c r="H62" s="51">
        <v>0.10486111111111111</v>
      </c>
      <c r="I62" s="22">
        <v>62</v>
      </c>
      <c r="J62" s="51">
        <v>0.0999999999999996</v>
      </c>
      <c r="K62" s="22">
        <v>61</v>
      </c>
      <c r="L62" s="48">
        <v>0.09722222222222222</v>
      </c>
      <c r="M62" s="22">
        <v>60</v>
      </c>
      <c r="N62" s="21">
        <v>0.16458333333333333</v>
      </c>
      <c r="O62" s="22">
        <v>60</v>
      </c>
      <c r="P62" s="34">
        <v>0.15347222222222223</v>
      </c>
      <c r="Q62" s="22">
        <v>62</v>
      </c>
      <c r="R62" s="34">
        <v>0.15486111111111112</v>
      </c>
      <c r="S62" s="22">
        <v>59</v>
      </c>
      <c r="T62" s="34">
        <v>0.14166666666666666</v>
      </c>
      <c r="U62" s="22">
        <v>62</v>
      </c>
      <c r="V62" s="29">
        <v>0.1375</v>
      </c>
      <c r="W62" s="22">
        <v>62</v>
      </c>
      <c r="X62" s="50">
        <v>0.1375</v>
      </c>
      <c r="Y62" s="22">
        <v>62</v>
      </c>
      <c r="Z62" s="51">
        <v>0.12638888888888888</v>
      </c>
      <c r="AA62" s="22">
        <v>67</v>
      </c>
      <c r="AB62" s="51">
        <v>0.17152777777777775</v>
      </c>
      <c r="AC62" s="22">
        <v>44</v>
      </c>
    </row>
    <row r="63" spans="4:29" ht="12.75" customHeight="1" hidden="1">
      <c r="D63" s="21">
        <v>0.11805555555555557</v>
      </c>
      <c r="E63" s="22">
        <v>62</v>
      </c>
      <c r="F63" s="51">
        <v>0.10972222222222222</v>
      </c>
      <c r="G63" s="22">
        <v>62</v>
      </c>
      <c r="H63" s="51">
        <v>0.10555555555555556</v>
      </c>
      <c r="I63" s="22">
        <v>61</v>
      </c>
      <c r="J63" s="51">
        <v>0.100694444444444</v>
      </c>
      <c r="K63" s="22">
        <v>61</v>
      </c>
      <c r="L63" s="48">
        <v>0.09861111111111111</v>
      </c>
      <c r="M63" s="22">
        <v>60</v>
      </c>
      <c r="N63" s="21">
        <v>0.16666666666666666</v>
      </c>
      <c r="O63" s="22">
        <v>60</v>
      </c>
      <c r="P63" s="34">
        <v>0.15555555555555556</v>
      </c>
      <c r="Q63" s="22">
        <v>62</v>
      </c>
      <c r="R63" s="34">
        <v>0.15555555555555556</v>
      </c>
      <c r="S63" s="22">
        <v>58</v>
      </c>
      <c r="T63" s="34">
        <v>0.14305555555555557</v>
      </c>
      <c r="U63" s="22">
        <v>62</v>
      </c>
      <c r="V63" s="29">
        <v>0.13958333333333334</v>
      </c>
      <c r="W63" s="22">
        <v>62</v>
      </c>
      <c r="X63" s="50">
        <v>0.13819444444444443</v>
      </c>
      <c r="Y63" s="22">
        <v>62</v>
      </c>
      <c r="Z63" s="51">
        <v>0.1277777777777778</v>
      </c>
      <c r="AA63" s="22">
        <v>67</v>
      </c>
      <c r="AB63" s="51">
        <v>0.17361111111111113</v>
      </c>
      <c r="AC63" s="22">
        <v>43</v>
      </c>
    </row>
    <row r="64" spans="4:29" ht="12.75" customHeight="1" hidden="1">
      <c r="D64" s="21">
        <v>0.11944444444444445</v>
      </c>
      <c r="E64" s="22">
        <v>61</v>
      </c>
      <c r="F64" s="51">
        <v>0.1111111111111111</v>
      </c>
      <c r="G64" s="22">
        <v>62</v>
      </c>
      <c r="H64" s="51">
        <v>0.10694444444444444</v>
      </c>
      <c r="I64" s="22">
        <v>61</v>
      </c>
      <c r="J64" s="51">
        <v>0.101388888888888</v>
      </c>
      <c r="K64" s="22">
        <v>60</v>
      </c>
      <c r="L64" s="48">
        <v>0.09930555555555555</v>
      </c>
      <c r="M64" s="22">
        <v>59</v>
      </c>
      <c r="N64" s="21">
        <v>0.1673611111111111</v>
      </c>
      <c r="O64" s="22">
        <v>59</v>
      </c>
      <c r="P64" s="34">
        <v>0.15625</v>
      </c>
      <c r="Q64" s="22">
        <v>61</v>
      </c>
      <c r="R64" s="34">
        <v>0.15763888888888888</v>
      </c>
      <c r="S64" s="22">
        <v>58</v>
      </c>
      <c r="T64" s="34">
        <v>0.14375</v>
      </c>
      <c r="U64" s="22">
        <v>61</v>
      </c>
      <c r="V64" s="29">
        <v>0.14027777777777778</v>
      </c>
      <c r="W64" s="22">
        <v>61</v>
      </c>
      <c r="X64" s="50">
        <v>0.138888888888889</v>
      </c>
      <c r="Y64" s="22">
        <v>61</v>
      </c>
      <c r="Z64" s="51"/>
      <c r="AA64" s="22"/>
      <c r="AB64" s="51">
        <v>0.17569444444444446</v>
      </c>
      <c r="AC64" s="22">
        <v>42</v>
      </c>
    </row>
    <row r="65" spans="4:29" ht="12.75" customHeight="1" hidden="1">
      <c r="D65" s="21">
        <v>0.11944444444444445</v>
      </c>
      <c r="E65" s="22">
        <v>61</v>
      </c>
      <c r="F65" s="51">
        <v>0.11180555555555556</v>
      </c>
      <c r="G65" s="22">
        <v>61</v>
      </c>
      <c r="H65" s="51">
        <v>0.1076388888888889</v>
      </c>
      <c r="I65" s="22">
        <v>60</v>
      </c>
      <c r="J65" s="51">
        <v>0.102083333333333</v>
      </c>
      <c r="K65" s="22">
        <v>60</v>
      </c>
      <c r="L65" s="48">
        <v>0.10069444444444443</v>
      </c>
      <c r="M65" s="22">
        <v>59</v>
      </c>
      <c r="N65" s="21">
        <v>0.16944444444444443</v>
      </c>
      <c r="O65" s="22">
        <v>59</v>
      </c>
      <c r="P65" s="34">
        <v>0.15833333333333333</v>
      </c>
      <c r="Q65" s="22">
        <v>61</v>
      </c>
      <c r="R65" s="34">
        <v>0.15833333333333333</v>
      </c>
      <c r="S65" s="22">
        <v>57</v>
      </c>
      <c r="T65" s="34">
        <v>0.1451388888888889</v>
      </c>
      <c r="U65" s="22">
        <v>61</v>
      </c>
      <c r="V65" s="29">
        <v>0.14166666666666666</v>
      </c>
      <c r="W65" s="22">
        <v>61</v>
      </c>
      <c r="X65" s="50">
        <v>0.139583333333333</v>
      </c>
      <c r="Y65" s="22">
        <v>61</v>
      </c>
      <c r="Z65" s="51">
        <v>0.12847222222222224</v>
      </c>
      <c r="AA65" s="22">
        <v>66</v>
      </c>
      <c r="AB65" s="51">
        <v>0.17777777777777778</v>
      </c>
      <c r="AC65" s="22">
        <v>41</v>
      </c>
    </row>
    <row r="66" spans="4:29" ht="12.75" customHeight="1" hidden="1">
      <c r="D66" s="21">
        <v>0.12013888888888889</v>
      </c>
      <c r="E66" s="22">
        <v>60</v>
      </c>
      <c r="F66" s="51">
        <v>0.11319444444444444</v>
      </c>
      <c r="G66" s="22">
        <v>61</v>
      </c>
      <c r="H66" s="51">
        <v>0.10902777777777778</v>
      </c>
      <c r="I66" s="22">
        <v>60</v>
      </c>
      <c r="J66" s="51">
        <v>0.10277777777777779</v>
      </c>
      <c r="K66" s="22">
        <v>59</v>
      </c>
      <c r="L66" s="48">
        <v>0.1013888888888889</v>
      </c>
      <c r="M66" s="22">
        <v>58</v>
      </c>
      <c r="N66" s="21">
        <v>0.17013888888888887</v>
      </c>
      <c r="O66" s="22">
        <v>58</v>
      </c>
      <c r="P66" s="34">
        <v>0.15902777777777777</v>
      </c>
      <c r="Q66" s="22">
        <v>60</v>
      </c>
      <c r="R66" s="34">
        <v>0.16041666666666668</v>
      </c>
      <c r="S66" s="22">
        <v>57</v>
      </c>
      <c r="T66" s="34">
        <v>0.14583333333333334</v>
      </c>
      <c r="U66" s="22">
        <v>60</v>
      </c>
      <c r="V66" s="29">
        <v>0.1423611111111111</v>
      </c>
      <c r="W66" s="22">
        <v>60</v>
      </c>
      <c r="X66" s="50">
        <v>0.140277777777778</v>
      </c>
      <c r="Y66" s="22">
        <v>60</v>
      </c>
      <c r="Z66" s="51">
        <v>0.12986111111111112</v>
      </c>
      <c r="AA66" s="22">
        <v>66</v>
      </c>
      <c r="AB66" s="51">
        <v>0.1798611111111111</v>
      </c>
      <c r="AC66" s="22">
        <v>40</v>
      </c>
    </row>
    <row r="67" spans="4:29" ht="12.75" customHeight="1" hidden="1">
      <c r="D67" s="21">
        <v>0.12083333333333333</v>
      </c>
      <c r="E67" s="22">
        <v>60</v>
      </c>
      <c r="F67" s="51">
        <v>0.11388888888888889</v>
      </c>
      <c r="G67" s="22">
        <v>60</v>
      </c>
      <c r="H67" s="51">
        <v>0.10972222222222222</v>
      </c>
      <c r="I67" s="22">
        <v>59</v>
      </c>
      <c r="J67" s="51">
        <v>0.10416666666666667</v>
      </c>
      <c r="K67" s="22">
        <v>59</v>
      </c>
      <c r="L67" s="48">
        <v>0.10277777777777779</v>
      </c>
      <c r="M67" s="22">
        <v>58</v>
      </c>
      <c r="N67" s="21">
        <v>0.17222222222222225</v>
      </c>
      <c r="O67" s="22">
        <v>58</v>
      </c>
      <c r="P67" s="34">
        <v>0.16041666666666668</v>
      </c>
      <c r="Q67" s="22">
        <v>60</v>
      </c>
      <c r="R67" s="34">
        <v>0.16111111111111112</v>
      </c>
      <c r="S67" s="22">
        <v>56</v>
      </c>
      <c r="T67" s="34">
        <v>0.14722222222222223</v>
      </c>
      <c r="U67" s="22">
        <v>60</v>
      </c>
      <c r="V67" s="29">
        <v>0.14375</v>
      </c>
      <c r="W67" s="22">
        <v>60</v>
      </c>
      <c r="X67" s="50">
        <v>0.14166666666666666</v>
      </c>
      <c r="Y67" s="22">
        <v>60</v>
      </c>
      <c r="Z67" s="51"/>
      <c r="AA67" s="22"/>
      <c r="AB67" s="51">
        <v>0.18194444444444444</v>
      </c>
      <c r="AC67" s="22">
        <v>39</v>
      </c>
    </row>
    <row r="68" spans="4:29" ht="12.75" customHeight="1" hidden="1">
      <c r="D68" s="21">
        <v>0.12152777777777778</v>
      </c>
      <c r="E68" s="22">
        <v>59</v>
      </c>
      <c r="F68" s="51">
        <v>0.11527777777777777</v>
      </c>
      <c r="G68" s="22">
        <v>60</v>
      </c>
      <c r="H68" s="51">
        <v>0.1111111111111111</v>
      </c>
      <c r="I68" s="22">
        <v>59</v>
      </c>
      <c r="J68" s="51">
        <v>0.10486111111111111</v>
      </c>
      <c r="K68" s="22">
        <v>58</v>
      </c>
      <c r="L68" s="48">
        <v>0.10347222222222223</v>
      </c>
      <c r="M68" s="22">
        <v>57</v>
      </c>
      <c r="N68" s="21">
        <v>0.1729166666666667</v>
      </c>
      <c r="O68" s="22">
        <v>57</v>
      </c>
      <c r="P68" s="34">
        <v>0.16111111111111112</v>
      </c>
      <c r="Q68" s="22">
        <v>59</v>
      </c>
      <c r="R68" s="34">
        <v>0.16319444444444445</v>
      </c>
      <c r="S68" s="22">
        <v>56</v>
      </c>
      <c r="T68" s="34">
        <v>0.14791666666666667</v>
      </c>
      <c r="U68" s="22">
        <v>59</v>
      </c>
      <c r="V68" s="29">
        <v>0.14444444444444446</v>
      </c>
      <c r="W68" s="22">
        <v>59</v>
      </c>
      <c r="X68" s="50">
        <v>0.1423611111111111</v>
      </c>
      <c r="Y68" s="22">
        <v>59</v>
      </c>
      <c r="Z68" s="51">
        <v>0.13055555555555556</v>
      </c>
      <c r="AA68" s="22">
        <v>65</v>
      </c>
      <c r="AB68" s="51">
        <v>0.1840277777777778</v>
      </c>
      <c r="AC68" s="22">
        <v>38</v>
      </c>
    </row>
    <row r="69" spans="4:29" ht="12.75" customHeight="1" hidden="1">
      <c r="D69" s="21">
        <v>0.12291666666666667</v>
      </c>
      <c r="E69" s="22">
        <v>59</v>
      </c>
      <c r="F69" s="51">
        <v>0.11597222222222221</v>
      </c>
      <c r="G69" s="22">
        <v>59</v>
      </c>
      <c r="H69" s="51">
        <v>0.11180555555555556</v>
      </c>
      <c r="I69" s="22">
        <v>58</v>
      </c>
      <c r="J69" s="51">
        <v>0.10625</v>
      </c>
      <c r="K69" s="22">
        <v>58</v>
      </c>
      <c r="L69" s="48">
        <v>0.10486111111111111</v>
      </c>
      <c r="M69" s="22">
        <v>57</v>
      </c>
      <c r="N69" s="21">
        <v>0.175</v>
      </c>
      <c r="O69" s="22">
        <v>57</v>
      </c>
      <c r="P69" s="34">
        <v>0.16319444444444445</v>
      </c>
      <c r="Q69" s="22">
        <v>59</v>
      </c>
      <c r="R69" s="34">
        <v>0.1638888888888889</v>
      </c>
      <c r="S69" s="22">
        <v>55</v>
      </c>
      <c r="T69" s="34">
        <v>0.14930555555555555</v>
      </c>
      <c r="U69" s="22">
        <v>59</v>
      </c>
      <c r="V69" s="29">
        <v>0.14583333333333334</v>
      </c>
      <c r="W69" s="22">
        <v>59</v>
      </c>
      <c r="X69" s="50">
        <v>0.14375</v>
      </c>
      <c r="Y69" s="22">
        <v>59</v>
      </c>
      <c r="Z69" s="51">
        <v>0.13125</v>
      </c>
      <c r="AA69" s="22">
        <v>65</v>
      </c>
      <c r="AB69" s="51">
        <v>0.18541666666666667</v>
      </c>
      <c r="AC69" s="22">
        <v>37</v>
      </c>
    </row>
    <row r="70" spans="4:29" ht="12.75" customHeight="1" hidden="1">
      <c r="D70" s="21">
        <v>0.12361111111111112</v>
      </c>
      <c r="E70" s="22">
        <v>58</v>
      </c>
      <c r="F70" s="51">
        <v>0.1173611111111111</v>
      </c>
      <c r="G70" s="22">
        <v>59</v>
      </c>
      <c r="H70" s="51">
        <v>0.11319444444444444</v>
      </c>
      <c r="I70" s="22">
        <v>58</v>
      </c>
      <c r="J70" s="51">
        <v>0.10694444444444444</v>
      </c>
      <c r="K70" s="22">
        <v>57</v>
      </c>
      <c r="L70" s="48">
        <v>0.10555555555555556</v>
      </c>
      <c r="M70" s="22">
        <v>56</v>
      </c>
      <c r="N70" s="21">
        <v>0.17569444444444446</v>
      </c>
      <c r="O70" s="22">
        <v>56</v>
      </c>
      <c r="P70" s="34">
        <v>0.1638888888888889</v>
      </c>
      <c r="Q70" s="22">
        <v>58</v>
      </c>
      <c r="R70" s="34">
        <v>0.16597222222222222</v>
      </c>
      <c r="S70" s="22">
        <v>55</v>
      </c>
      <c r="T70" s="34">
        <v>0.15</v>
      </c>
      <c r="U70" s="22">
        <v>58</v>
      </c>
      <c r="V70" s="29">
        <v>0.14652777777777778</v>
      </c>
      <c r="W70" s="22">
        <v>58</v>
      </c>
      <c r="X70" s="50">
        <v>0.14444444444444446</v>
      </c>
      <c r="Y70" s="22">
        <v>58</v>
      </c>
      <c r="Z70" s="51"/>
      <c r="AA70" s="22"/>
      <c r="AB70" s="51">
        <v>0.1875</v>
      </c>
      <c r="AC70" s="22">
        <v>36</v>
      </c>
    </row>
    <row r="71" spans="4:29" ht="12.75" customHeight="1" hidden="1">
      <c r="D71" s="21">
        <v>0.125</v>
      </c>
      <c r="E71" s="22">
        <v>58</v>
      </c>
      <c r="F71" s="51">
        <v>0.11805555555555557</v>
      </c>
      <c r="G71" s="22">
        <v>58</v>
      </c>
      <c r="H71" s="51">
        <v>0.11388888888888889</v>
      </c>
      <c r="I71" s="22">
        <v>57</v>
      </c>
      <c r="J71" s="51">
        <v>0.10833333333333334</v>
      </c>
      <c r="K71" s="22">
        <v>57</v>
      </c>
      <c r="L71" s="48">
        <v>0.10694444444444444</v>
      </c>
      <c r="M71" s="22">
        <v>56</v>
      </c>
      <c r="N71" s="21">
        <v>0.17777777777777778</v>
      </c>
      <c r="O71" s="22">
        <v>56</v>
      </c>
      <c r="P71" s="34">
        <v>0.16597222222222222</v>
      </c>
      <c r="Q71" s="22">
        <v>58</v>
      </c>
      <c r="R71" s="34">
        <v>0.16666666666666666</v>
      </c>
      <c r="S71" s="22">
        <v>54</v>
      </c>
      <c r="T71" s="34">
        <v>0.15208333333333332</v>
      </c>
      <c r="U71" s="22">
        <v>58</v>
      </c>
      <c r="V71" s="29">
        <v>0.14791666666666667</v>
      </c>
      <c r="W71" s="22">
        <v>58</v>
      </c>
      <c r="X71" s="50">
        <v>0.14583333333333334</v>
      </c>
      <c r="Y71" s="22">
        <v>58</v>
      </c>
      <c r="Z71" s="51">
        <v>0.131944444444444</v>
      </c>
      <c r="AA71" s="22">
        <v>64</v>
      </c>
      <c r="AB71" s="51">
        <v>0.18958333333333333</v>
      </c>
      <c r="AC71" s="22">
        <v>35</v>
      </c>
    </row>
    <row r="72" spans="4:29" ht="12.75" customHeight="1" hidden="1">
      <c r="D72" s="21">
        <v>0.12569444444444444</v>
      </c>
      <c r="E72" s="22">
        <v>57</v>
      </c>
      <c r="F72" s="51">
        <v>0.11944444444444445</v>
      </c>
      <c r="G72" s="22">
        <v>58</v>
      </c>
      <c r="H72" s="51">
        <v>0.11527777777777777</v>
      </c>
      <c r="I72" s="22">
        <v>57</v>
      </c>
      <c r="J72" s="51">
        <v>0.10902777777777778</v>
      </c>
      <c r="K72" s="22">
        <v>56</v>
      </c>
      <c r="L72" s="48">
        <v>0.1076388888888889</v>
      </c>
      <c r="M72" s="22">
        <v>55</v>
      </c>
      <c r="N72" s="21">
        <v>0.17847222222222223</v>
      </c>
      <c r="O72" s="22">
        <v>55</v>
      </c>
      <c r="P72" s="34">
        <v>0.16666666666666666</v>
      </c>
      <c r="Q72" s="22">
        <v>57</v>
      </c>
      <c r="R72" s="34">
        <v>0.16805555555555554</v>
      </c>
      <c r="S72" s="22">
        <v>54</v>
      </c>
      <c r="T72" s="34">
        <v>0.15277777777777776</v>
      </c>
      <c r="U72" s="22">
        <v>57</v>
      </c>
      <c r="V72" s="29">
        <v>0.1486111111111111</v>
      </c>
      <c r="W72" s="22">
        <v>57</v>
      </c>
      <c r="X72" s="50">
        <v>0.14652777777777778</v>
      </c>
      <c r="Y72" s="22">
        <v>57</v>
      </c>
      <c r="Z72" s="51">
        <v>0.13333333333333333</v>
      </c>
      <c r="AA72" s="22">
        <v>64</v>
      </c>
      <c r="AB72" s="51">
        <v>0.19166666666666665</v>
      </c>
      <c r="AC72" s="22">
        <v>34</v>
      </c>
    </row>
    <row r="73" spans="4:29" ht="12.75" customHeight="1" hidden="1">
      <c r="D73" s="21">
        <v>0.1277777777777778</v>
      </c>
      <c r="E73" s="22">
        <v>57</v>
      </c>
      <c r="F73" s="51">
        <v>0.12013888888888889</v>
      </c>
      <c r="G73" s="22">
        <v>57</v>
      </c>
      <c r="H73" s="51">
        <v>0.11597222222222221</v>
      </c>
      <c r="I73" s="22">
        <v>56</v>
      </c>
      <c r="J73" s="51">
        <v>0.11041666666666666</v>
      </c>
      <c r="K73" s="22">
        <v>56</v>
      </c>
      <c r="L73" s="48">
        <v>0.10902777777777778</v>
      </c>
      <c r="M73" s="22">
        <v>55</v>
      </c>
      <c r="N73" s="21">
        <v>0.18055555555555555</v>
      </c>
      <c r="O73" s="22">
        <v>55</v>
      </c>
      <c r="P73" s="34">
        <v>0.16805555555555554</v>
      </c>
      <c r="Q73" s="22">
        <v>57</v>
      </c>
      <c r="R73" s="34">
        <v>0.16875</v>
      </c>
      <c r="S73" s="22">
        <v>53</v>
      </c>
      <c r="T73" s="34">
        <v>0.15416666666666667</v>
      </c>
      <c r="U73" s="22">
        <v>57</v>
      </c>
      <c r="V73" s="29">
        <v>0.15</v>
      </c>
      <c r="W73" s="22">
        <v>57</v>
      </c>
      <c r="X73" s="50">
        <v>0.14791666666666667</v>
      </c>
      <c r="Y73" s="22">
        <v>57</v>
      </c>
      <c r="Z73" s="51"/>
      <c r="AA73" s="22"/>
      <c r="AB73" s="51">
        <v>0.19375</v>
      </c>
      <c r="AC73" s="22">
        <v>33</v>
      </c>
    </row>
    <row r="74" spans="4:29" ht="12.75" customHeight="1" hidden="1">
      <c r="D74" s="21">
        <v>0.12847222222222224</v>
      </c>
      <c r="E74" s="22">
        <v>56</v>
      </c>
      <c r="F74" s="51">
        <v>0.12152777777777778</v>
      </c>
      <c r="G74" s="22">
        <v>57</v>
      </c>
      <c r="H74" s="51">
        <v>0.1173611111111111</v>
      </c>
      <c r="I74" s="22">
        <v>56</v>
      </c>
      <c r="J74" s="51">
        <v>0.1111111111111111</v>
      </c>
      <c r="K74" s="22">
        <v>55</v>
      </c>
      <c r="L74" s="48">
        <v>0.10972222222222222</v>
      </c>
      <c r="M74" s="22">
        <v>54</v>
      </c>
      <c r="N74" s="21">
        <v>0.18125</v>
      </c>
      <c r="O74" s="22">
        <v>54</v>
      </c>
      <c r="P74" s="34">
        <v>0.16875</v>
      </c>
      <c r="Q74" s="22">
        <v>56</v>
      </c>
      <c r="R74" s="34">
        <v>0.1708333333333333</v>
      </c>
      <c r="S74" s="22">
        <v>53</v>
      </c>
      <c r="T74" s="34">
        <v>0.15486111111111112</v>
      </c>
      <c r="U74" s="22">
        <v>56</v>
      </c>
      <c r="V74" s="29">
        <v>0.15069444444444444</v>
      </c>
      <c r="W74" s="22">
        <v>56</v>
      </c>
      <c r="X74" s="50">
        <v>0.1486111111111111</v>
      </c>
      <c r="Y74" s="22">
        <v>56</v>
      </c>
      <c r="Z74" s="51">
        <v>0.13402777777777777</v>
      </c>
      <c r="AA74" s="22">
        <v>63</v>
      </c>
      <c r="AB74" s="51">
        <v>0.19583333333333333</v>
      </c>
      <c r="AC74" s="22">
        <v>32</v>
      </c>
    </row>
    <row r="75" spans="4:29" ht="12.75" customHeight="1" hidden="1">
      <c r="D75" s="21">
        <v>0.12986111111111112</v>
      </c>
      <c r="E75" s="22">
        <v>56</v>
      </c>
      <c r="F75" s="51">
        <v>0.12291666666666667</v>
      </c>
      <c r="G75" s="22">
        <v>56</v>
      </c>
      <c r="H75" s="51">
        <v>0.11805555555555557</v>
      </c>
      <c r="I75" s="22">
        <v>55</v>
      </c>
      <c r="J75" s="51">
        <v>0.1125</v>
      </c>
      <c r="K75" s="22">
        <v>55</v>
      </c>
      <c r="L75" s="48">
        <v>0.1111111111111111</v>
      </c>
      <c r="M75" s="22">
        <v>54</v>
      </c>
      <c r="N75" s="21">
        <v>0.18333333333333335</v>
      </c>
      <c r="O75" s="22">
        <v>54</v>
      </c>
      <c r="P75" s="34">
        <v>0.1708333333333333</v>
      </c>
      <c r="Q75" s="22">
        <v>56</v>
      </c>
      <c r="R75" s="34">
        <v>0.17152777777777775</v>
      </c>
      <c r="S75" s="22">
        <v>52</v>
      </c>
      <c r="T75" s="34">
        <v>0.15625</v>
      </c>
      <c r="U75" s="22">
        <v>56</v>
      </c>
      <c r="V75" s="29">
        <v>0.15208333333333332</v>
      </c>
      <c r="W75" s="22">
        <v>56</v>
      </c>
      <c r="X75" s="50">
        <v>0.15</v>
      </c>
      <c r="Y75" s="22">
        <v>56</v>
      </c>
      <c r="Z75" s="51">
        <v>0.13541666666666666</v>
      </c>
      <c r="AA75" s="22">
        <v>63</v>
      </c>
      <c r="AB75" s="51">
        <v>0.19791666666666666</v>
      </c>
      <c r="AC75" s="22">
        <v>31</v>
      </c>
    </row>
    <row r="76" spans="4:29" ht="12.75" customHeight="1" hidden="1">
      <c r="D76" s="21">
        <v>0.13055555555555556</v>
      </c>
      <c r="E76" s="22">
        <v>55</v>
      </c>
      <c r="F76" s="51">
        <v>0.12361111111111112</v>
      </c>
      <c r="G76" s="22">
        <v>56</v>
      </c>
      <c r="H76" s="51">
        <v>0.11944444444444445</v>
      </c>
      <c r="I76" s="22">
        <v>55</v>
      </c>
      <c r="J76" s="51">
        <v>0.11319444444444444</v>
      </c>
      <c r="K76" s="22">
        <v>54</v>
      </c>
      <c r="L76" s="48">
        <v>0.11180555555555556</v>
      </c>
      <c r="M76" s="22">
        <v>53</v>
      </c>
      <c r="N76" s="21">
        <v>0.1840277777777778</v>
      </c>
      <c r="O76" s="22">
        <v>53</v>
      </c>
      <c r="P76" s="34">
        <v>0.17152777777777775</v>
      </c>
      <c r="Q76" s="22">
        <v>55</v>
      </c>
      <c r="R76" s="34">
        <v>0.17361111111111113</v>
      </c>
      <c r="S76" s="22">
        <v>52</v>
      </c>
      <c r="T76" s="34">
        <v>0.15694444444444444</v>
      </c>
      <c r="U76" s="22">
        <v>55</v>
      </c>
      <c r="V76" s="29">
        <v>0.15277777777777776</v>
      </c>
      <c r="W76" s="22">
        <v>55</v>
      </c>
      <c r="X76" s="50">
        <v>0.15069444444444444</v>
      </c>
      <c r="Y76" s="22">
        <v>55</v>
      </c>
      <c r="Z76" s="51"/>
      <c r="AA76" s="22"/>
      <c r="AB76" s="51">
        <v>0.2</v>
      </c>
      <c r="AC76" s="22">
        <v>30</v>
      </c>
    </row>
    <row r="77" spans="4:29" ht="12.75" customHeight="1" hidden="1">
      <c r="D77" s="21">
        <v>0.13194444444444445</v>
      </c>
      <c r="E77" s="22">
        <v>55</v>
      </c>
      <c r="F77" s="51">
        <v>0.12430555555555556</v>
      </c>
      <c r="G77" s="22">
        <v>55</v>
      </c>
      <c r="H77" s="51">
        <v>0.12013888888888889</v>
      </c>
      <c r="I77" s="22">
        <v>54</v>
      </c>
      <c r="J77" s="51">
        <v>0.11458333333333333</v>
      </c>
      <c r="K77" s="22">
        <v>54</v>
      </c>
      <c r="L77" s="48">
        <v>0.11319444444444444</v>
      </c>
      <c r="M77" s="22">
        <v>53</v>
      </c>
      <c r="N77" s="21">
        <v>0.18611111111111112</v>
      </c>
      <c r="O77" s="22">
        <v>53</v>
      </c>
      <c r="P77" s="34">
        <v>0.17361111111111113</v>
      </c>
      <c r="Q77" s="22">
        <v>55</v>
      </c>
      <c r="R77" s="34">
        <v>0.17430555555555557</v>
      </c>
      <c r="S77" s="22">
        <v>51</v>
      </c>
      <c r="T77" s="34">
        <v>0.15902777777777777</v>
      </c>
      <c r="U77" s="22">
        <v>55</v>
      </c>
      <c r="V77" s="29">
        <v>0.15416666666666667</v>
      </c>
      <c r="W77" s="22">
        <v>55</v>
      </c>
      <c r="X77" s="50">
        <v>0.15208333333333332</v>
      </c>
      <c r="Y77" s="22">
        <v>55</v>
      </c>
      <c r="Z77" s="51">
        <v>0.1361111111111111</v>
      </c>
      <c r="AA77" s="22">
        <v>62</v>
      </c>
      <c r="AB77" s="51">
        <v>0.2020833333333333</v>
      </c>
      <c r="AC77" s="22">
        <v>29</v>
      </c>
    </row>
    <row r="78" spans="4:29" ht="12.75" customHeight="1" hidden="1">
      <c r="D78" s="21">
        <v>0.1326388888888889</v>
      </c>
      <c r="E78" s="22">
        <v>54</v>
      </c>
      <c r="F78" s="51">
        <v>0.12638888888888888</v>
      </c>
      <c r="G78" s="22">
        <v>55</v>
      </c>
      <c r="H78" s="51">
        <v>0.12152777777777778</v>
      </c>
      <c r="I78" s="22">
        <v>54</v>
      </c>
      <c r="J78" s="51">
        <v>0.11527777777777777</v>
      </c>
      <c r="K78" s="22">
        <v>53</v>
      </c>
      <c r="L78" s="48">
        <v>0.11388888888888889</v>
      </c>
      <c r="M78" s="22">
        <v>52</v>
      </c>
      <c r="N78" s="21">
        <v>0.18680555555555556</v>
      </c>
      <c r="O78" s="22">
        <v>52</v>
      </c>
      <c r="P78" s="34">
        <v>0.17430555555555557</v>
      </c>
      <c r="Q78" s="22">
        <v>54</v>
      </c>
      <c r="R78" s="34">
        <v>0.1763888888888889</v>
      </c>
      <c r="S78" s="22">
        <v>51</v>
      </c>
      <c r="T78" s="34">
        <v>0.15972222222222224</v>
      </c>
      <c r="U78" s="22">
        <v>54</v>
      </c>
      <c r="V78" s="29">
        <v>0.15486111111111112</v>
      </c>
      <c r="W78" s="22">
        <v>54</v>
      </c>
      <c r="X78" s="50">
        <v>0.15277777777777776</v>
      </c>
      <c r="Y78" s="22">
        <v>54</v>
      </c>
      <c r="Z78" s="51">
        <v>0.1375</v>
      </c>
      <c r="AA78" s="22">
        <v>62</v>
      </c>
      <c r="AB78" s="51">
        <v>0.2034722222222222</v>
      </c>
      <c r="AC78" s="22">
        <v>28</v>
      </c>
    </row>
    <row r="79" spans="4:29" ht="12.75" customHeight="1" hidden="1">
      <c r="D79" s="21">
        <v>0.13402777777777777</v>
      </c>
      <c r="E79" s="22">
        <v>54</v>
      </c>
      <c r="F79" s="51">
        <v>0.12708333333333333</v>
      </c>
      <c r="G79" s="22">
        <v>54</v>
      </c>
      <c r="H79" s="51">
        <v>0.12222222222222223</v>
      </c>
      <c r="I79" s="22">
        <v>53</v>
      </c>
      <c r="J79" s="51">
        <v>0.11666666666666665</v>
      </c>
      <c r="K79" s="22">
        <v>53</v>
      </c>
      <c r="L79" s="48">
        <v>0.11527777777777777</v>
      </c>
      <c r="M79" s="22">
        <v>52</v>
      </c>
      <c r="N79" s="21">
        <v>0.18958333333333333</v>
      </c>
      <c r="O79" s="22">
        <v>52</v>
      </c>
      <c r="P79" s="34">
        <v>0.1763888888888889</v>
      </c>
      <c r="Q79" s="22">
        <v>54</v>
      </c>
      <c r="R79" s="34">
        <v>0.17708333333333334</v>
      </c>
      <c r="S79" s="22">
        <v>50</v>
      </c>
      <c r="T79" s="34">
        <v>0.16111111111111112</v>
      </c>
      <c r="U79" s="22">
        <v>54</v>
      </c>
      <c r="V79" s="29">
        <v>0.15625</v>
      </c>
      <c r="W79" s="22">
        <v>54</v>
      </c>
      <c r="X79" s="50">
        <v>0.15416666666666667</v>
      </c>
      <c r="Y79" s="22">
        <v>54</v>
      </c>
      <c r="Z79" s="51"/>
      <c r="AA79" s="22"/>
      <c r="AB79" s="51">
        <v>0.20555555555555557</v>
      </c>
      <c r="AC79" s="22">
        <v>27</v>
      </c>
    </row>
    <row r="80" spans="4:29" ht="12.75" customHeight="1" hidden="1">
      <c r="D80" s="21">
        <v>0.13472222222222222</v>
      </c>
      <c r="E80" s="22">
        <v>53</v>
      </c>
      <c r="F80" s="51">
        <v>0.12847222222222224</v>
      </c>
      <c r="G80" s="22">
        <v>54</v>
      </c>
      <c r="H80" s="51">
        <v>0.12361111111111112</v>
      </c>
      <c r="I80" s="22">
        <v>53</v>
      </c>
      <c r="J80" s="51">
        <v>0.1173611111111111</v>
      </c>
      <c r="K80" s="22">
        <v>52</v>
      </c>
      <c r="L80" s="48">
        <v>0.11597222222222221</v>
      </c>
      <c r="M80" s="22">
        <v>51</v>
      </c>
      <c r="N80" s="21">
        <v>0.19027777777777777</v>
      </c>
      <c r="O80" s="22">
        <v>51</v>
      </c>
      <c r="P80" s="34">
        <v>0.17708333333333334</v>
      </c>
      <c r="Q80" s="22">
        <v>53</v>
      </c>
      <c r="R80" s="34">
        <v>0.17916666666666667</v>
      </c>
      <c r="S80" s="22">
        <v>50</v>
      </c>
      <c r="T80" s="34">
        <v>0.16180555555555556</v>
      </c>
      <c r="U80" s="22">
        <v>53</v>
      </c>
      <c r="V80" s="29">
        <v>0.15694444444444444</v>
      </c>
      <c r="W80" s="22">
        <v>53</v>
      </c>
      <c r="X80" s="50">
        <v>0.15486111111111112</v>
      </c>
      <c r="Y80" s="22">
        <v>53</v>
      </c>
      <c r="Z80" s="51">
        <v>0.13819444444444443</v>
      </c>
      <c r="AA80" s="22">
        <v>61</v>
      </c>
      <c r="AB80" s="51">
        <v>0.20694444444444446</v>
      </c>
      <c r="AC80" s="22">
        <v>26</v>
      </c>
    </row>
    <row r="81" spans="4:29" ht="12.75" customHeight="1" hidden="1">
      <c r="D81" s="21">
        <v>0.13680555555555554</v>
      </c>
      <c r="E81" s="22">
        <v>53</v>
      </c>
      <c r="F81" s="51">
        <v>0.12916666666666668</v>
      </c>
      <c r="G81" s="22">
        <v>53</v>
      </c>
      <c r="H81" s="51">
        <v>0.12430555555555556</v>
      </c>
      <c r="I81" s="22">
        <v>52</v>
      </c>
      <c r="J81" s="51">
        <v>0.11875</v>
      </c>
      <c r="K81" s="22">
        <v>52</v>
      </c>
      <c r="L81" s="48">
        <v>0.1173611111111111</v>
      </c>
      <c r="M81" s="22">
        <v>51</v>
      </c>
      <c r="N81" s="21">
        <v>0.19236111111111112</v>
      </c>
      <c r="O81" s="22">
        <v>51</v>
      </c>
      <c r="P81" s="34">
        <v>0.17916666666666667</v>
      </c>
      <c r="Q81" s="22">
        <v>53</v>
      </c>
      <c r="R81" s="34">
        <v>0.1798611111111111</v>
      </c>
      <c r="S81" s="22">
        <v>49</v>
      </c>
      <c r="T81" s="34">
        <v>0.1638888888888889</v>
      </c>
      <c r="U81" s="22">
        <v>53</v>
      </c>
      <c r="V81" s="29">
        <v>0.15902777777777777</v>
      </c>
      <c r="W81" s="22">
        <v>53</v>
      </c>
      <c r="X81" s="50">
        <v>0.15625</v>
      </c>
      <c r="Y81" s="22">
        <v>53</v>
      </c>
      <c r="Z81" s="51">
        <v>0.1388888888888889</v>
      </c>
      <c r="AA81" s="22">
        <v>61</v>
      </c>
      <c r="AB81" s="51">
        <v>0.208333333333333</v>
      </c>
      <c r="AC81" s="22">
        <v>25</v>
      </c>
    </row>
    <row r="82" spans="4:29" ht="12.75" customHeight="1" hidden="1">
      <c r="D82" s="21">
        <v>0.1375</v>
      </c>
      <c r="E82" s="22">
        <v>52</v>
      </c>
      <c r="F82" s="51">
        <v>0.13055555555555556</v>
      </c>
      <c r="G82" s="22">
        <v>53</v>
      </c>
      <c r="H82" s="51">
        <v>0.12569444444444444</v>
      </c>
      <c r="I82" s="22">
        <v>52</v>
      </c>
      <c r="J82" s="51">
        <v>0.11944444444444445</v>
      </c>
      <c r="K82" s="22">
        <v>51</v>
      </c>
      <c r="L82" s="48">
        <v>0.11805555555555557</v>
      </c>
      <c r="M82" s="22">
        <v>50</v>
      </c>
      <c r="N82" s="21">
        <v>0.19305555555555554</v>
      </c>
      <c r="O82" s="22">
        <v>50</v>
      </c>
      <c r="P82" s="34">
        <v>0.1798611111111111</v>
      </c>
      <c r="Q82" s="22">
        <v>52</v>
      </c>
      <c r="R82" s="34">
        <v>0.18125</v>
      </c>
      <c r="S82" s="22">
        <v>49</v>
      </c>
      <c r="T82" s="34">
        <v>0.16458333333333333</v>
      </c>
      <c r="U82" s="22">
        <v>52</v>
      </c>
      <c r="V82" s="29">
        <v>0.15972222222222224</v>
      </c>
      <c r="W82" s="22">
        <v>52</v>
      </c>
      <c r="X82" s="50">
        <v>0.15694444444444444</v>
      </c>
      <c r="Y82" s="22">
        <v>52</v>
      </c>
      <c r="Z82" s="51"/>
      <c r="AA82" s="22"/>
      <c r="AB82" s="51">
        <v>0.209722222222222</v>
      </c>
      <c r="AC82" s="22">
        <v>24</v>
      </c>
    </row>
    <row r="83" spans="4:29" ht="12.75" customHeight="1" hidden="1">
      <c r="D83" s="21">
        <v>0.1388888888888889</v>
      </c>
      <c r="E83" s="22">
        <v>52</v>
      </c>
      <c r="F83" s="51">
        <v>0.13125</v>
      </c>
      <c r="G83" s="22">
        <v>52</v>
      </c>
      <c r="H83" s="51">
        <v>0.12638888888888888</v>
      </c>
      <c r="I83" s="22">
        <v>51</v>
      </c>
      <c r="J83" s="51">
        <v>0.12083333333333333</v>
      </c>
      <c r="K83" s="22">
        <v>51</v>
      </c>
      <c r="L83" s="48">
        <v>0.11944444444444445</v>
      </c>
      <c r="M83" s="22">
        <v>50</v>
      </c>
      <c r="N83" s="21">
        <v>0.1951388888888889</v>
      </c>
      <c r="O83" s="22">
        <v>50</v>
      </c>
      <c r="P83" s="34">
        <v>0.18194444444444444</v>
      </c>
      <c r="Q83" s="22">
        <v>52</v>
      </c>
      <c r="R83" s="34">
        <v>0.18194444444444444</v>
      </c>
      <c r="S83" s="22">
        <v>48</v>
      </c>
      <c r="T83" s="34">
        <v>0.16597222222222222</v>
      </c>
      <c r="U83" s="22">
        <v>52</v>
      </c>
      <c r="V83" s="29">
        <v>0.16111111111111112</v>
      </c>
      <c r="W83" s="22">
        <v>52</v>
      </c>
      <c r="X83" s="50">
        <v>0.15833333333333333</v>
      </c>
      <c r="Y83" s="22">
        <v>52</v>
      </c>
      <c r="Z83" s="51">
        <v>0.13958333333333334</v>
      </c>
      <c r="AA83" s="22">
        <v>60</v>
      </c>
      <c r="AB83" s="51">
        <v>0.211111111111111</v>
      </c>
      <c r="AC83" s="22">
        <v>23</v>
      </c>
    </row>
    <row r="84" spans="4:29" ht="12.75" customHeight="1" hidden="1">
      <c r="D84" s="21">
        <v>0.13958333333333334</v>
      </c>
      <c r="E84" s="22">
        <v>51</v>
      </c>
      <c r="F84" s="51">
        <v>0.1326388888888889</v>
      </c>
      <c r="G84" s="22">
        <v>52</v>
      </c>
      <c r="H84" s="51">
        <v>0.1277777777777778</v>
      </c>
      <c r="I84" s="22">
        <v>51</v>
      </c>
      <c r="J84" s="51">
        <v>0.12152777777777778</v>
      </c>
      <c r="K84" s="22">
        <v>50</v>
      </c>
      <c r="L84" s="48">
        <v>0.12013888888888889</v>
      </c>
      <c r="M84" s="22">
        <v>49</v>
      </c>
      <c r="N84" s="21">
        <v>0.19583333333333333</v>
      </c>
      <c r="O84" s="22">
        <v>49</v>
      </c>
      <c r="P84" s="34">
        <v>0.1826388888888889</v>
      </c>
      <c r="Q84" s="22">
        <v>51</v>
      </c>
      <c r="R84" s="34">
        <v>0.1840277777777778</v>
      </c>
      <c r="S84" s="22">
        <v>48</v>
      </c>
      <c r="T84" s="34">
        <v>0.16666666666666666</v>
      </c>
      <c r="U84" s="22">
        <v>51</v>
      </c>
      <c r="V84" s="29">
        <v>0.16180555555555556</v>
      </c>
      <c r="W84" s="22">
        <v>51</v>
      </c>
      <c r="X84" s="50">
        <v>0.15902777777777777</v>
      </c>
      <c r="Y84" s="22">
        <v>51</v>
      </c>
      <c r="Z84" s="51">
        <v>0.14097222222222222</v>
      </c>
      <c r="AA84" s="22">
        <v>60</v>
      </c>
      <c r="AB84" s="51">
        <v>0.2125</v>
      </c>
      <c r="AC84" s="22">
        <v>22</v>
      </c>
    </row>
    <row r="85" spans="4:29" ht="12.75" customHeight="1" hidden="1">
      <c r="D85" s="21">
        <v>0.14097222222222222</v>
      </c>
      <c r="E85" s="22">
        <v>51</v>
      </c>
      <c r="F85" s="51">
        <v>0.13333333333333333</v>
      </c>
      <c r="G85" s="22">
        <v>51</v>
      </c>
      <c r="H85" s="51">
        <v>0.12847222222222224</v>
      </c>
      <c r="I85" s="22">
        <v>50</v>
      </c>
      <c r="J85" s="51">
        <v>0.12291666666666667</v>
      </c>
      <c r="K85" s="22">
        <v>50</v>
      </c>
      <c r="L85" s="48">
        <v>0.12152777777777778</v>
      </c>
      <c r="M85" s="22">
        <v>49</v>
      </c>
      <c r="N85" s="21">
        <v>0.19791666666666666</v>
      </c>
      <c r="O85" s="22">
        <v>49</v>
      </c>
      <c r="P85" s="34">
        <v>0.18472222222222223</v>
      </c>
      <c r="Q85" s="22">
        <v>51</v>
      </c>
      <c r="R85" s="34">
        <v>0.18472222222222223</v>
      </c>
      <c r="S85" s="22">
        <v>47</v>
      </c>
      <c r="T85" s="34">
        <v>0.16805555555555554</v>
      </c>
      <c r="U85" s="22">
        <v>51</v>
      </c>
      <c r="V85" s="29">
        <v>0.16319444444444445</v>
      </c>
      <c r="W85" s="22">
        <v>51</v>
      </c>
      <c r="X85" s="50">
        <v>0.16041666666666668</v>
      </c>
      <c r="Y85" s="22">
        <v>51</v>
      </c>
      <c r="Z85" s="51"/>
      <c r="AA85" s="22"/>
      <c r="AB85" s="51">
        <v>0.213888888888889</v>
      </c>
      <c r="AC85" s="22">
        <v>21</v>
      </c>
    </row>
    <row r="86" spans="4:29" ht="12.75" customHeight="1" hidden="1">
      <c r="D86" s="21">
        <v>0.14166666666666666</v>
      </c>
      <c r="E86" s="22">
        <v>50</v>
      </c>
      <c r="F86" s="51">
        <v>0.13472222222222222</v>
      </c>
      <c r="G86" s="22">
        <v>51</v>
      </c>
      <c r="H86" s="51">
        <v>0.12986111111111112</v>
      </c>
      <c r="I86" s="22">
        <v>50</v>
      </c>
      <c r="J86" s="51">
        <v>0.12361111111111112</v>
      </c>
      <c r="K86" s="22">
        <v>49</v>
      </c>
      <c r="L86" s="48">
        <v>0.12222222222222223</v>
      </c>
      <c r="M86" s="22">
        <v>48</v>
      </c>
      <c r="N86" s="21">
        <v>0.1986111111111111</v>
      </c>
      <c r="O86" s="22">
        <v>48</v>
      </c>
      <c r="P86" s="34">
        <v>0.18541666666666667</v>
      </c>
      <c r="Q86" s="22">
        <v>50</v>
      </c>
      <c r="R86" s="34">
        <v>0.18680555555555556</v>
      </c>
      <c r="S86" s="22">
        <v>47</v>
      </c>
      <c r="T86" s="34">
        <v>0.16875</v>
      </c>
      <c r="U86" s="22">
        <v>50</v>
      </c>
      <c r="V86" s="29">
        <v>0.1638888888888889</v>
      </c>
      <c r="W86" s="22">
        <v>50</v>
      </c>
      <c r="X86" s="50">
        <v>0.16111111111111112</v>
      </c>
      <c r="Y86" s="22">
        <v>50</v>
      </c>
      <c r="Z86" s="51">
        <v>0.14166666666666666</v>
      </c>
      <c r="AA86" s="22">
        <v>59</v>
      </c>
      <c r="AB86" s="51">
        <v>0.215277777777778</v>
      </c>
      <c r="AC86" s="22">
        <v>20</v>
      </c>
    </row>
    <row r="87" spans="4:29" ht="12.75" customHeight="1" hidden="1">
      <c r="D87" s="21">
        <v>0.14305555555555557</v>
      </c>
      <c r="E87" s="22">
        <v>50</v>
      </c>
      <c r="F87" s="51">
        <v>0.13541666666666666</v>
      </c>
      <c r="G87" s="22">
        <v>50</v>
      </c>
      <c r="H87" s="51">
        <v>0.13055555555555556</v>
      </c>
      <c r="I87" s="22">
        <v>49</v>
      </c>
      <c r="J87" s="51">
        <v>0.125</v>
      </c>
      <c r="K87" s="22">
        <v>49</v>
      </c>
      <c r="L87" s="48">
        <v>0.12291666666666667</v>
      </c>
      <c r="M87" s="22">
        <v>48</v>
      </c>
      <c r="N87" s="21">
        <v>0.20069444444444443</v>
      </c>
      <c r="O87" s="22">
        <v>48</v>
      </c>
      <c r="P87" s="34">
        <v>0.1875</v>
      </c>
      <c r="Q87" s="22">
        <v>50</v>
      </c>
      <c r="R87" s="34">
        <v>0.1875</v>
      </c>
      <c r="S87" s="22">
        <v>46</v>
      </c>
      <c r="T87" s="34">
        <v>0.1708333333333333</v>
      </c>
      <c r="U87" s="22">
        <v>50</v>
      </c>
      <c r="V87" s="29">
        <v>0.16527777777777777</v>
      </c>
      <c r="W87" s="22">
        <v>50</v>
      </c>
      <c r="X87" s="50">
        <v>0.16180555555555556</v>
      </c>
      <c r="Y87" s="22">
        <v>50</v>
      </c>
      <c r="Z87" s="51">
        <v>0.14305555555555557</v>
      </c>
      <c r="AA87" s="22">
        <v>59</v>
      </c>
      <c r="AB87" s="51">
        <v>0.216666666666667</v>
      </c>
      <c r="AC87" s="22">
        <v>19</v>
      </c>
    </row>
    <row r="88" spans="4:29" ht="12.75" customHeight="1" hidden="1">
      <c r="D88" s="21">
        <v>0.14375</v>
      </c>
      <c r="E88" s="22">
        <v>49</v>
      </c>
      <c r="F88" s="51">
        <v>0.1375</v>
      </c>
      <c r="G88" s="22">
        <v>50</v>
      </c>
      <c r="H88" s="51">
        <v>0.13194444444444445</v>
      </c>
      <c r="I88" s="22">
        <v>49</v>
      </c>
      <c r="J88" s="51">
        <v>0.12569444444444444</v>
      </c>
      <c r="K88" s="22">
        <v>48</v>
      </c>
      <c r="L88" s="48">
        <v>0.12361111111111112</v>
      </c>
      <c r="M88" s="22">
        <v>47</v>
      </c>
      <c r="N88" s="21">
        <v>0.20138888888888887</v>
      </c>
      <c r="O88" s="22">
        <v>47</v>
      </c>
      <c r="P88" s="34">
        <v>0.18819444444444444</v>
      </c>
      <c r="Q88" s="22">
        <v>49</v>
      </c>
      <c r="R88" s="34">
        <v>0.18958333333333333</v>
      </c>
      <c r="S88" s="22">
        <v>46</v>
      </c>
      <c r="T88" s="34">
        <v>0.17152777777777775</v>
      </c>
      <c r="U88" s="22">
        <v>49</v>
      </c>
      <c r="V88" s="29">
        <v>0.16597222222222222</v>
      </c>
      <c r="W88" s="22">
        <v>49</v>
      </c>
      <c r="X88" s="50">
        <v>0.1625</v>
      </c>
      <c r="Y88" s="22">
        <v>49</v>
      </c>
      <c r="Z88" s="51"/>
      <c r="AA88" s="22"/>
      <c r="AB88" s="30"/>
      <c r="AC88" s="22">
        <v>18</v>
      </c>
    </row>
    <row r="89" spans="4:29" ht="12.75" customHeight="1" hidden="1">
      <c r="D89" s="21">
        <v>0.14583333333333334</v>
      </c>
      <c r="E89" s="22">
        <v>49</v>
      </c>
      <c r="F89" s="51">
        <v>0.13819444444444443</v>
      </c>
      <c r="G89" s="22">
        <v>49</v>
      </c>
      <c r="H89" s="51">
        <v>0.1326388888888889</v>
      </c>
      <c r="I89" s="22">
        <v>48</v>
      </c>
      <c r="J89" s="51">
        <v>0.12708333333333333</v>
      </c>
      <c r="K89" s="22">
        <v>48</v>
      </c>
      <c r="L89" s="48">
        <v>0.125</v>
      </c>
      <c r="M89" s="22">
        <v>47</v>
      </c>
      <c r="N89" s="21">
        <v>0.2034722222222222</v>
      </c>
      <c r="O89" s="22">
        <v>47</v>
      </c>
      <c r="P89" s="34">
        <v>0.19027777777777777</v>
      </c>
      <c r="Q89" s="22">
        <v>49</v>
      </c>
      <c r="R89" s="34">
        <v>0.19027777777777777</v>
      </c>
      <c r="S89" s="22">
        <v>45</v>
      </c>
      <c r="T89" s="34">
        <v>0.1729166666666667</v>
      </c>
      <c r="U89" s="22">
        <v>49</v>
      </c>
      <c r="V89" s="29">
        <v>0.1673611111111111</v>
      </c>
      <c r="W89" s="22">
        <v>49</v>
      </c>
      <c r="X89" s="50">
        <v>0.1638888888888889</v>
      </c>
      <c r="Y89" s="22">
        <v>49</v>
      </c>
      <c r="Z89" s="51">
        <v>0.14375</v>
      </c>
      <c r="AA89" s="22">
        <v>58</v>
      </c>
      <c r="AB89" s="51">
        <v>0.21875</v>
      </c>
      <c r="AC89" s="22">
        <v>17</v>
      </c>
    </row>
    <row r="90" spans="4:29" ht="12.75" customHeight="1" hidden="1">
      <c r="D90" s="21">
        <v>0.14652777777777778</v>
      </c>
      <c r="E90" s="22">
        <v>48</v>
      </c>
      <c r="F90" s="51">
        <v>0.13958333333333334</v>
      </c>
      <c r="G90" s="22">
        <v>49</v>
      </c>
      <c r="H90" s="51">
        <v>0.13402777777777777</v>
      </c>
      <c r="I90" s="22">
        <v>48</v>
      </c>
      <c r="J90" s="51">
        <v>0.1277777777777778</v>
      </c>
      <c r="K90" s="22">
        <v>47</v>
      </c>
      <c r="L90" s="48">
        <v>0.12569444444444444</v>
      </c>
      <c r="M90" s="22">
        <v>46</v>
      </c>
      <c r="N90" s="21">
        <v>0.2041666666666667</v>
      </c>
      <c r="O90" s="22">
        <v>46</v>
      </c>
      <c r="P90" s="34">
        <v>0.1909722222222222</v>
      </c>
      <c r="Q90" s="22">
        <v>48</v>
      </c>
      <c r="R90" s="34">
        <v>0.19236111111111112</v>
      </c>
      <c r="S90" s="22">
        <v>45</v>
      </c>
      <c r="T90" s="34">
        <v>0.17361111111111113</v>
      </c>
      <c r="U90" s="22">
        <v>48</v>
      </c>
      <c r="V90" s="29">
        <v>0.16805555555555554</v>
      </c>
      <c r="W90" s="22">
        <v>48</v>
      </c>
      <c r="X90" s="50">
        <v>0.16458333333333333</v>
      </c>
      <c r="Y90" s="22">
        <v>48</v>
      </c>
      <c r="Z90" s="51">
        <v>0.14444444444444446</v>
      </c>
      <c r="AA90" s="22">
        <v>58</v>
      </c>
      <c r="AB90" s="30"/>
      <c r="AC90" s="22">
        <v>16</v>
      </c>
    </row>
    <row r="91" spans="4:29" ht="12.75" customHeight="1" hidden="1">
      <c r="D91" s="21">
        <v>0.14791666666666667</v>
      </c>
      <c r="E91" s="22">
        <v>48</v>
      </c>
      <c r="F91" s="51">
        <v>0.14027777777777778</v>
      </c>
      <c r="G91" s="22">
        <v>48</v>
      </c>
      <c r="H91" s="51">
        <v>0.13472222222222222</v>
      </c>
      <c r="I91" s="22">
        <v>47</v>
      </c>
      <c r="J91" s="51">
        <v>0.12916666666666668</v>
      </c>
      <c r="K91" s="22">
        <v>47</v>
      </c>
      <c r="L91" s="48">
        <v>0.12708333333333333</v>
      </c>
      <c r="M91" s="22">
        <v>46</v>
      </c>
      <c r="N91" s="21">
        <v>0.20625</v>
      </c>
      <c r="O91" s="22">
        <v>46</v>
      </c>
      <c r="P91" s="34">
        <v>0.19236111111111112</v>
      </c>
      <c r="Q91" s="22">
        <v>48</v>
      </c>
      <c r="R91" s="34">
        <v>0.19305555555555554</v>
      </c>
      <c r="S91" s="22">
        <v>44</v>
      </c>
      <c r="T91" s="34">
        <v>0.17569444444444446</v>
      </c>
      <c r="U91" s="22">
        <v>48</v>
      </c>
      <c r="V91" s="29">
        <v>0.16944444444444443</v>
      </c>
      <c r="W91" s="22">
        <v>48</v>
      </c>
      <c r="X91" s="50">
        <v>0.16597222222222222</v>
      </c>
      <c r="Y91" s="22">
        <v>48</v>
      </c>
      <c r="Z91" s="51"/>
      <c r="AA91" s="22"/>
      <c r="AB91" s="51">
        <v>0.22083333333333333</v>
      </c>
      <c r="AC91" s="22">
        <v>15</v>
      </c>
    </row>
    <row r="92" spans="4:29" ht="12.75" customHeight="1" hidden="1">
      <c r="D92" s="21">
        <v>0.1486111111111111</v>
      </c>
      <c r="E92" s="22">
        <v>47</v>
      </c>
      <c r="F92" s="51">
        <v>0.14166666666666666</v>
      </c>
      <c r="G92" s="22">
        <v>48</v>
      </c>
      <c r="H92" s="51">
        <v>0.1361111111111111</v>
      </c>
      <c r="I92" s="22">
        <v>47</v>
      </c>
      <c r="J92" s="51">
        <v>0.12986111111111112</v>
      </c>
      <c r="K92" s="22">
        <v>46</v>
      </c>
      <c r="L92" s="48">
        <v>0.1277777777777778</v>
      </c>
      <c r="M92" s="22">
        <v>45</v>
      </c>
      <c r="N92" s="21">
        <v>0.20694444444444446</v>
      </c>
      <c r="O92" s="22">
        <v>45</v>
      </c>
      <c r="P92" s="34">
        <v>0.19305555555555554</v>
      </c>
      <c r="Q92" s="22">
        <v>47</v>
      </c>
      <c r="R92" s="34">
        <v>0.19444444444444445</v>
      </c>
      <c r="S92" s="22">
        <v>44</v>
      </c>
      <c r="T92" s="34">
        <v>0.1763888888888889</v>
      </c>
      <c r="U92" s="22">
        <v>47</v>
      </c>
      <c r="V92" s="29">
        <v>0.17013888888888887</v>
      </c>
      <c r="W92" s="22">
        <v>47</v>
      </c>
      <c r="X92" s="50">
        <v>0.16666666666666666</v>
      </c>
      <c r="Y92" s="22">
        <v>47</v>
      </c>
      <c r="Z92" s="51">
        <v>0.1451388888888889</v>
      </c>
      <c r="AA92" s="22">
        <v>57</v>
      </c>
      <c r="AB92" s="30"/>
      <c r="AC92" s="22">
        <v>14</v>
      </c>
    </row>
    <row r="93" spans="4:29" ht="12.75" customHeight="1" hidden="1">
      <c r="D93" s="21">
        <v>0.15</v>
      </c>
      <c r="E93" s="22">
        <v>47</v>
      </c>
      <c r="F93" s="51">
        <v>0.1423611111111111</v>
      </c>
      <c r="G93" s="22">
        <v>47</v>
      </c>
      <c r="H93" s="51">
        <v>0.13680555555555554</v>
      </c>
      <c r="I93" s="22">
        <v>46</v>
      </c>
      <c r="J93" s="51">
        <v>0.13125</v>
      </c>
      <c r="K93" s="22">
        <v>46</v>
      </c>
      <c r="L93" s="48">
        <v>0.12916666666666668</v>
      </c>
      <c r="M93" s="22">
        <v>45</v>
      </c>
      <c r="N93" s="21">
        <v>0.20902777777777778</v>
      </c>
      <c r="O93" s="22">
        <v>45</v>
      </c>
      <c r="P93" s="34">
        <v>0.1951388888888889</v>
      </c>
      <c r="Q93" s="22">
        <v>47</v>
      </c>
      <c r="R93" s="34">
        <v>0.1951388888888889</v>
      </c>
      <c r="S93" s="22">
        <v>43</v>
      </c>
      <c r="T93" s="34">
        <v>0.17777777777777778</v>
      </c>
      <c r="U93" s="22">
        <v>47</v>
      </c>
      <c r="V93" s="29">
        <v>0.17152777777777775</v>
      </c>
      <c r="W93" s="22">
        <v>47</v>
      </c>
      <c r="X93" s="50">
        <v>0.16805555555555554</v>
      </c>
      <c r="Y93" s="22">
        <v>47</v>
      </c>
      <c r="Z93" s="51">
        <v>0.14652777777777778</v>
      </c>
      <c r="AA93" s="22">
        <v>57</v>
      </c>
      <c r="AB93" s="51">
        <v>0.22291666666666665</v>
      </c>
      <c r="AC93" s="22">
        <v>13</v>
      </c>
    </row>
    <row r="94" spans="4:29" ht="12.75" customHeight="1" hidden="1">
      <c r="D94" s="21">
        <v>0.15069444444444444</v>
      </c>
      <c r="E94" s="22">
        <v>46</v>
      </c>
      <c r="F94" s="51">
        <v>0.14375</v>
      </c>
      <c r="G94" s="22">
        <v>47</v>
      </c>
      <c r="H94" s="51">
        <v>0.13819444444444443</v>
      </c>
      <c r="I94" s="22">
        <v>46</v>
      </c>
      <c r="J94" s="51">
        <v>0.13194444444444445</v>
      </c>
      <c r="K94" s="22">
        <v>45</v>
      </c>
      <c r="L94" s="48">
        <v>0.12986111111111112</v>
      </c>
      <c r="M94" s="22">
        <v>44</v>
      </c>
      <c r="N94" s="21">
        <v>0.20972222222222223</v>
      </c>
      <c r="O94" s="22">
        <v>44</v>
      </c>
      <c r="P94" s="34">
        <v>0.19583333333333333</v>
      </c>
      <c r="Q94" s="22">
        <v>46</v>
      </c>
      <c r="R94" s="34">
        <v>0.19722222222222222</v>
      </c>
      <c r="S94" s="22">
        <v>43</v>
      </c>
      <c r="T94" s="34">
        <v>0.17847222222222223</v>
      </c>
      <c r="U94" s="22">
        <v>46</v>
      </c>
      <c r="V94" s="29">
        <v>0.17222222222222225</v>
      </c>
      <c r="W94" s="22">
        <v>46</v>
      </c>
      <c r="X94" s="50">
        <v>0.16875</v>
      </c>
      <c r="Y94" s="22">
        <v>46</v>
      </c>
      <c r="Z94" s="51"/>
      <c r="AA94" s="22"/>
      <c r="AB94" s="30"/>
      <c r="AC94" s="22">
        <v>12</v>
      </c>
    </row>
    <row r="95" spans="4:29" ht="12.75" customHeight="1" hidden="1">
      <c r="D95" s="21">
        <v>0.15277777777777776</v>
      </c>
      <c r="E95" s="22">
        <v>46</v>
      </c>
      <c r="F95" s="51">
        <v>0.14444444444444446</v>
      </c>
      <c r="G95" s="22">
        <v>46</v>
      </c>
      <c r="H95" s="51">
        <v>0.1388888888888889</v>
      </c>
      <c r="I95" s="22">
        <v>45</v>
      </c>
      <c r="J95" s="51">
        <v>0.13333333333333333</v>
      </c>
      <c r="K95" s="22">
        <v>45</v>
      </c>
      <c r="L95" s="48">
        <v>0.13125</v>
      </c>
      <c r="M95" s="22">
        <v>44</v>
      </c>
      <c r="N95" s="21">
        <v>0.2125</v>
      </c>
      <c r="O95" s="22">
        <v>44</v>
      </c>
      <c r="P95" s="34">
        <v>0.19791666666666666</v>
      </c>
      <c r="Q95" s="22">
        <v>46</v>
      </c>
      <c r="R95" s="34">
        <v>0.19791666666666666</v>
      </c>
      <c r="S95" s="22">
        <v>42</v>
      </c>
      <c r="T95" s="34">
        <v>0.1798611111111111</v>
      </c>
      <c r="U95" s="22">
        <v>46</v>
      </c>
      <c r="V95" s="29">
        <v>0.17361111111111113</v>
      </c>
      <c r="W95" s="22">
        <v>46</v>
      </c>
      <c r="X95" s="50">
        <v>0.17013888888888887</v>
      </c>
      <c r="Y95" s="22">
        <v>46</v>
      </c>
      <c r="Z95" s="51">
        <v>0.14722222222222223</v>
      </c>
      <c r="AA95" s="22">
        <v>56</v>
      </c>
      <c r="AB95" s="51">
        <v>0.225</v>
      </c>
      <c r="AC95" s="22">
        <v>11</v>
      </c>
    </row>
    <row r="96" spans="4:29" ht="12.75" customHeight="1" hidden="1">
      <c r="D96" s="21">
        <v>0.15347222222222223</v>
      </c>
      <c r="E96" s="22">
        <v>45</v>
      </c>
      <c r="F96" s="51">
        <v>0.14583333333333334</v>
      </c>
      <c r="G96" s="22">
        <v>46</v>
      </c>
      <c r="H96" s="51">
        <v>0.14027777777777778</v>
      </c>
      <c r="I96" s="22">
        <v>45</v>
      </c>
      <c r="J96" s="51">
        <v>0.13402777777777777</v>
      </c>
      <c r="K96" s="22">
        <v>44</v>
      </c>
      <c r="L96" s="48">
        <v>0.13194444444444445</v>
      </c>
      <c r="M96" s="22">
        <v>43</v>
      </c>
      <c r="N96" s="21">
        <v>0.21319444444444444</v>
      </c>
      <c r="O96" s="22">
        <v>43</v>
      </c>
      <c r="P96" s="34">
        <v>0.1986111111111111</v>
      </c>
      <c r="Q96" s="22">
        <v>45</v>
      </c>
      <c r="R96" s="34">
        <v>0.2</v>
      </c>
      <c r="S96" s="22">
        <v>42</v>
      </c>
      <c r="T96" s="34">
        <v>0.18055555555555555</v>
      </c>
      <c r="U96" s="22">
        <v>45</v>
      </c>
      <c r="V96" s="29">
        <v>0.17430555555555557</v>
      </c>
      <c r="W96" s="22">
        <v>45</v>
      </c>
      <c r="X96" s="50">
        <v>0.1708333333333333</v>
      </c>
      <c r="Y96" s="22">
        <v>45</v>
      </c>
      <c r="Z96" s="51">
        <v>0.1486111111111111</v>
      </c>
      <c r="AA96" s="22">
        <v>56</v>
      </c>
      <c r="AB96" s="30"/>
      <c r="AC96" s="22">
        <v>10</v>
      </c>
    </row>
    <row r="97" spans="4:29" ht="12.75" customHeight="1" hidden="1">
      <c r="D97" s="21">
        <v>0.15486111111111112</v>
      </c>
      <c r="E97" s="22">
        <v>45</v>
      </c>
      <c r="F97" s="51">
        <v>0.14652777777777778</v>
      </c>
      <c r="G97" s="22">
        <v>45</v>
      </c>
      <c r="H97" s="51">
        <v>0.14097222222222222</v>
      </c>
      <c r="I97" s="22">
        <v>44</v>
      </c>
      <c r="J97" s="51">
        <v>0.13541666666666666</v>
      </c>
      <c r="K97" s="22">
        <v>44</v>
      </c>
      <c r="L97" s="48">
        <v>0.13333333333333333</v>
      </c>
      <c r="M97" s="22">
        <v>43</v>
      </c>
      <c r="N97" s="21">
        <v>0.2152777777777778</v>
      </c>
      <c r="O97" s="22">
        <v>43</v>
      </c>
      <c r="P97" s="34">
        <v>0.20069444444444443</v>
      </c>
      <c r="Q97" s="22">
        <v>45</v>
      </c>
      <c r="R97" s="34">
        <v>0.20069444444444443</v>
      </c>
      <c r="S97" s="22">
        <v>41</v>
      </c>
      <c r="T97" s="34">
        <v>0.1826388888888889</v>
      </c>
      <c r="U97" s="22">
        <v>45</v>
      </c>
      <c r="V97" s="29">
        <v>0.1763888888888889</v>
      </c>
      <c r="W97" s="22">
        <v>45</v>
      </c>
      <c r="X97" s="50">
        <v>0.17222222222222225</v>
      </c>
      <c r="Y97" s="22">
        <v>45</v>
      </c>
      <c r="Z97" s="51"/>
      <c r="AA97" s="22"/>
      <c r="AB97" s="51">
        <v>0.22708333333333333</v>
      </c>
      <c r="AC97" s="22">
        <v>9</v>
      </c>
    </row>
    <row r="98" spans="4:29" ht="12.75" customHeight="1" hidden="1">
      <c r="D98" s="21">
        <v>0.15555555555555556</v>
      </c>
      <c r="E98" s="22">
        <v>44</v>
      </c>
      <c r="F98" s="51">
        <v>0.14791666666666667</v>
      </c>
      <c r="G98" s="22">
        <v>45</v>
      </c>
      <c r="H98" s="51">
        <v>0.1423611111111111</v>
      </c>
      <c r="I98" s="22">
        <v>44</v>
      </c>
      <c r="J98" s="51">
        <v>0.1361111111111111</v>
      </c>
      <c r="K98" s="22">
        <v>43</v>
      </c>
      <c r="L98" s="48">
        <v>0.13402777777777777</v>
      </c>
      <c r="M98" s="22">
        <v>42</v>
      </c>
      <c r="N98" s="21">
        <v>0.21597222222222223</v>
      </c>
      <c r="O98" s="22">
        <v>42</v>
      </c>
      <c r="P98" s="34">
        <v>0.20138888888888887</v>
      </c>
      <c r="Q98" s="22">
        <v>44</v>
      </c>
      <c r="R98" s="34">
        <v>0.2027777777777778</v>
      </c>
      <c r="S98" s="22">
        <v>41</v>
      </c>
      <c r="T98" s="34">
        <v>0.18333333333333335</v>
      </c>
      <c r="U98" s="22">
        <v>44</v>
      </c>
      <c r="V98" s="29">
        <v>0.17708333333333334</v>
      </c>
      <c r="W98" s="22">
        <v>44</v>
      </c>
      <c r="X98" s="50">
        <v>0.1729166666666667</v>
      </c>
      <c r="Y98" s="22">
        <v>44</v>
      </c>
      <c r="Z98" s="51">
        <v>0.14930555555555555</v>
      </c>
      <c r="AA98" s="22">
        <v>55</v>
      </c>
      <c r="AB98" s="30"/>
      <c r="AC98" s="22">
        <v>8</v>
      </c>
    </row>
    <row r="99" spans="4:29" ht="12.75" customHeight="1" hidden="1">
      <c r="D99" s="21">
        <v>0.15694444444444444</v>
      </c>
      <c r="E99" s="22">
        <v>44</v>
      </c>
      <c r="F99" s="51">
        <v>0.1486111111111111</v>
      </c>
      <c r="G99" s="22">
        <v>44</v>
      </c>
      <c r="H99" s="51">
        <v>0.14305555555555557</v>
      </c>
      <c r="I99" s="22">
        <v>43</v>
      </c>
      <c r="J99" s="51">
        <v>0.1375</v>
      </c>
      <c r="K99" s="22">
        <v>43</v>
      </c>
      <c r="L99" s="48">
        <v>0.13541666666666666</v>
      </c>
      <c r="M99" s="22">
        <v>42</v>
      </c>
      <c r="N99" s="21">
        <v>0.21805555555555556</v>
      </c>
      <c r="O99" s="22">
        <v>42</v>
      </c>
      <c r="P99" s="34">
        <v>0.2034722222222222</v>
      </c>
      <c r="Q99" s="22">
        <v>44</v>
      </c>
      <c r="R99" s="34">
        <v>0.2034722222222222</v>
      </c>
      <c r="S99" s="22">
        <v>40</v>
      </c>
      <c r="T99" s="34">
        <v>0.18472222222222223</v>
      </c>
      <c r="U99" s="22">
        <v>44</v>
      </c>
      <c r="V99" s="29">
        <v>0.17847222222222223</v>
      </c>
      <c r="W99" s="22">
        <v>44</v>
      </c>
      <c r="X99" s="50">
        <v>0.17430555555555557</v>
      </c>
      <c r="Y99" s="22">
        <v>44</v>
      </c>
      <c r="Z99" s="51">
        <v>0.15069444444444444</v>
      </c>
      <c r="AA99" s="22">
        <v>55</v>
      </c>
      <c r="AB99" s="51">
        <v>0.22916666666666666</v>
      </c>
      <c r="AC99" s="22">
        <v>7</v>
      </c>
    </row>
    <row r="100" spans="4:29" ht="12.75" customHeight="1" hidden="1">
      <c r="D100" s="21">
        <v>0.15763888888888888</v>
      </c>
      <c r="E100" s="22">
        <v>43</v>
      </c>
      <c r="F100" s="51">
        <v>0.15069444444444444</v>
      </c>
      <c r="G100" s="22">
        <v>44</v>
      </c>
      <c r="H100" s="51">
        <v>0.14444444444444446</v>
      </c>
      <c r="I100" s="22">
        <v>43</v>
      </c>
      <c r="J100" s="51">
        <v>0.13819444444444443</v>
      </c>
      <c r="K100" s="22">
        <v>42</v>
      </c>
      <c r="L100" s="48">
        <v>0.1361111111111111</v>
      </c>
      <c r="M100" s="22">
        <v>41</v>
      </c>
      <c r="N100" s="21">
        <v>0.21875</v>
      </c>
      <c r="O100" s="22">
        <v>41</v>
      </c>
      <c r="P100" s="34">
        <v>0.2041666666666667</v>
      </c>
      <c r="Q100" s="22">
        <v>43</v>
      </c>
      <c r="R100" s="34">
        <v>0.20555555555555557</v>
      </c>
      <c r="S100" s="22">
        <v>40</v>
      </c>
      <c r="T100" s="34">
        <v>0.18541666666666667</v>
      </c>
      <c r="U100" s="22">
        <v>43</v>
      </c>
      <c r="V100" s="29">
        <v>0.17916666666666667</v>
      </c>
      <c r="W100" s="22">
        <v>43</v>
      </c>
      <c r="X100" s="50">
        <v>0.175</v>
      </c>
      <c r="Y100" s="22">
        <v>43</v>
      </c>
      <c r="Z100" s="51"/>
      <c r="AA100" s="22"/>
      <c r="AB100" s="30"/>
      <c r="AC100" s="22">
        <v>6</v>
      </c>
    </row>
    <row r="101" spans="4:29" ht="12.75" customHeight="1" hidden="1">
      <c r="D101" s="21">
        <v>0.15902777777777777</v>
      </c>
      <c r="E101" s="22">
        <v>43</v>
      </c>
      <c r="F101" s="51">
        <v>0.15138888888888888</v>
      </c>
      <c r="G101" s="22">
        <v>43</v>
      </c>
      <c r="H101" s="51">
        <v>0.1451388888888889</v>
      </c>
      <c r="I101" s="22">
        <v>42</v>
      </c>
      <c r="J101" s="51">
        <v>0.13958333333333334</v>
      </c>
      <c r="K101" s="22">
        <v>42</v>
      </c>
      <c r="L101" s="48">
        <v>0.1375</v>
      </c>
      <c r="M101" s="22">
        <v>41</v>
      </c>
      <c r="N101" s="21">
        <v>0.22083333333333333</v>
      </c>
      <c r="O101" s="22">
        <v>41</v>
      </c>
      <c r="P101" s="34">
        <v>0.20625</v>
      </c>
      <c r="Q101" s="22">
        <v>43</v>
      </c>
      <c r="R101" s="34">
        <v>0.20625</v>
      </c>
      <c r="S101" s="22">
        <v>39</v>
      </c>
      <c r="T101" s="34">
        <v>0.1875</v>
      </c>
      <c r="U101" s="22">
        <v>43</v>
      </c>
      <c r="V101" s="29">
        <v>0.18055555555555555</v>
      </c>
      <c r="W101" s="22">
        <v>43</v>
      </c>
      <c r="X101" s="50">
        <v>0.1763888888888889</v>
      </c>
      <c r="Y101" s="22">
        <v>43</v>
      </c>
      <c r="Z101" s="51">
        <v>0.15138888888888888</v>
      </c>
      <c r="AA101" s="22">
        <v>54</v>
      </c>
      <c r="AB101" s="51">
        <v>0.23125</v>
      </c>
      <c r="AC101" s="22">
        <v>5</v>
      </c>
    </row>
    <row r="102" spans="4:29" ht="12.75" customHeight="1" hidden="1">
      <c r="D102" s="21">
        <v>0.15972222222222224</v>
      </c>
      <c r="E102" s="22">
        <v>42</v>
      </c>
      <c r="F102" s="51">
        <v>0.15277777777777776</v>
      </c>
      <c r="G102" s="22">
        <v>43</v>
      </c>
      <c r="H102" s="51">
        <v>0.14652777777777778</v>
      </c>
      <c r="I102" s="22">
        <v>42</v>
      </c>
      <c r="J102" s="51">
        <v>0.14027777777777778</v>
      </c>
      <c r="K102" s="22">
        <v>41</v>
      </c>
      <c r="L102" s="48">
        <v>0.13819444444444443</v>
      </c>
      <c r="M102" s="22">
        <v>40</v>
      </c>
      <c r="N102" s="21">
        <v>0.22152777777777777</v>
      </c>
      <c r="O102" s="22">
        <v>40</v>
      </c>
      <c r="P102" s="34">
        <v>0.20694444444444446</v>
      </c>
      <c r="Q102" s="22">
        <v>42</v>
      </c>
      <c r="R102" s="34">
        <v>0.20833333333333334</v>
      </c>
      <c r="S102" s="22">
        <v>39</v>
      </c>
      <c r="T102" s="34">
        <v>0.18819444444444444</v>
      </c>
      <c r="U102" s="22">
        <v>42</v>
      </c>
      <c r="V102" s="29">
        <v>0.18125</v>
      </c>
      <c r="W102" s="22">
        <v>42</v>
      </c>
      <c r="X102" s="50">
        <v>0.17708333333333334</v>
      </c>
      <c r="Y102" s="22">
        <v>42</v>
      </c>
      <c r="Z102" s="51">
        <v>0.15208333333333332</v>
      </c>
      <c r="AA102" s="22">
        <v>54</v>
      </c>
      <c r="AB102" s="30"/>
      <c r="AC102" s="22">
        <v>4</v>
      </c>
    </row>
    <row r="103" spans="4:29" ht="12.75" customHeight="1" hidden="1">
      <c r="D103" s="21">
        <v>0.16180555555555556</v>
      </c>
      <c r="E103" s="22">
        <v>42</v>
      </c>
      <c r="F103" s="51">
        <v>0.15347222222222223</v>
      </c>
      <c r="G103" s="22">
        <v>42</v>
      </c>
      <c r="H103" s="51">
        <v>0.14722222222222223</v>
      </c>
      <c r="I103" s="22">
        <v>41</v>
      </c>
      <c r="J103" s="51">
        <v>0.14166666666666666</v>
      </c>
      <c r="K103" s="22">
        <v>41</v>
      </c>
      <c r="L103" s="48">
        <v>0.14027777777777778</v>
      </c>
      <c r="M103" s="22">
        <v>40</v>
      </c>
      <c r="N103" s="21">
        <v>0.22291666666666665</v>
      </c>
      <c r="O103" s="22">
        <v>40</v>
      </c>
      <c r="P103" s="34">
        <v>0.20902777777777778</v>
      </c>
      <c r="Q103" s="22">
        <v>42</v>
      </c>
      <c r="R103" s="34">
        <v>0.21041666666666667</v>
      </c>
      <c r="S103" s="22">
        <v>38</v>
      </c>
      <c r="T103" s="34">
        <v>0.18958333333333333</v>
      </c>
      <c r="U103" s="22">
        <v>42</v>
      </c>
      <c r="V103" s="29">
        <v>0.1826388888888889</v>
      </c>
      <c r="W103" s="22">
        <v>42</v>
      </c>
      <c r="X103" s="50">
        <v>0.17847222222222223</v>
      </c>
      <c r="Y103" s="22">
        <v>42</v>
      </c>
      <c r="Z103" s="51"/>
      <c r="AA103" s="22"/>
      <c r="AB103" s="51">
        <v>0.2333333333333333</v>
      </c>
      <c r="AC103" s="22">
        <v>3</v>
      </c>
    </row>
    <row r="104" spans="4:29" ht="12.75" customHeight="1" hidden="1">
      <c r="D104" s="21">
        <v>0.1625</v>
      </c>
      <c r="E104" s="22">
        <v>41</v>
      </c>
      <c r="F104" s="51">
        <v>0.15486111111111112</v>
      </c>
      <c r="G104" s="22">
        <v>42</v>
      </c>
      <c r="H104" s="51">
        <v>0.14930555555555555</v>
      </c>
      <c r="I104" s="22">
        <v>41</v>
      </c>
      <c r="J104" s="51">
        <v>0.1423611111111111</v>
      </c>
      <c r="K104" s="22">
        <v>40</v>
      </c>
      <c r="L104" s="48">
        <v>0.14097222222222222</v>
      </c>
      <c r="M104" s="22">
        <v>39</v>
      </c>
      <c r="N104" s="21">
        <v>0.2236111111111111</v>
      </c>
      <c r="O104" s="22">
        <v>39</v>
      </c>
      <c r="P104" s="34">
        <v>0.20972222222222223</v>
      </c>
      <c r="Q104" s="22">
        <v>41</v>
      </c>
      <c r="R104" s="34">
        <v>0.2111111111111111</v>
      </c>
      <c r="S104" s="22">
        <v>38</v>
      </c>
      <c r="T104" s="34">
        <v>0.19027777777777777</v>
      </c>
      <c r="U104" s="22">
        <v>41</v>
      </c>
      <c r="V104" s="29">
        <v>0.18333333333333335</v>
      </c>
      <c r="W104" s="22">
        <v>41</v>
      </c>
      <c r="X104" s="50">
        <v>0.17916666666666667</v>
      </c>
      <c r="Y104" s="22">
        <v>41</v>
      </c>
      <c r="Z104" s="51">
        <v>0.15277777777777776</v>
      </c>
      <c r="AA104" s="22">
        <v>53</v>
      </c>
      <c r="AB104" s="30"/>
      <c r="AC104" s="22">
        <v>2</v>
      </c>
    </row>
    <row r="105" spans="4:29" ht="12.75" customHeight="1" hidden="1">
      <c r="D105" s="21">
        <v>0.1638888888888889</v>
      </c>
      <c r="E105" s="22">
        <v>41</v>
      </c>
      <c r="F105" s="51">
        <v>0.15555555555555556</v>
      </c>
      <c r="G105" s="22">
        <v>41</v>
      </c>
      <c r="H105" s="51">
        <v>0.15</v>
      </c>
      <c r="I105" s="22">
        <v>40</v>
      </c>
      <c r="J105" s="51">
        <v>0.14444444444444446</v>
      </c>
      <c r="K105" s="22">
        <v>40</v>
      </c>
      <c r="L105" s="48">
        <v>0.1423611111111111</v>
      </c>
      <c r="M105" s="22">
        <v>39</v>
      </c>
      <c r="N105" s="21">
        <v>0.225</v>
      </c>
      <c r="O105" s="22">
        <v>39</v>
      </c>
      <c r="P105" s="34">
        <v>0.21180555555555555</v>
      </c>
      <c r="Q105" s="22">
        <v>41</v>
      </c>
      <c r="R105" s="34">
        <v>0.21180555555555555</v>
      </c>
      <c r="S105" s="22">
        <v>37</v>
      </c>
      <c r="T105" s="34">
        <v>0.19166666666666665</v>
      </c>
      <c r="U105" s="22">
        <v>41</v>
      </c>
      <c r="V105" s="29">
        <v>0.18472222222222223</v>
      </c>
      <c r="W105" s="22">
        <v>41</v>
      </c>
      <c r="X105" s="50">
        <v>0.18055555555555555</v>
      </c>
      <c r="Y105" s="22">
        <v>41</v>
      </c>
      <c r="Z105" s="51">
        <v>0.15416666666666667</v>
      </c>
      <c r="AA105" s="22">
        <v>53</v>
      </c>
      <c r="AB105" s="51">
        <v>0.2354166666666667</v>
      </c>
      <c r="AC105" s="22">
        <v>1</v>
      </c>
    </row>
    <row r="106" spans="4:29" ht="12.75" customHeight="1" hidden="1">
      <c r="D106" s="21">
        <v>0.16458333333333333</v>
      </c>
      <c r="E106" s="22">
        <v>40</v>
      </c>
      <c r="F106" s="51">
        <v>0.15694444444444444</v>
      </c>
      <c r="G106" s="22">
        <v>41</v>
      </c>
      <c r="H106" s="51">
        <v>0.15208333333333332</v>
      </c>
      <c r="I106" s="22">
        <v>40</v>
      </c>
      <c r="J106" s="51">
        <v>0.1451388888888889</v>
      </c>
      <c r="K106" s="22">
        <v>39</v>
      </c>
      <c r="L106" s="48">
        <v>0.14305555555555557</v>
      </c>
      <c r="M106" s="22">
        <v>38</v>
      </c>
      <c r="N106" s="21">
        <v>0.22569444444444445</v>
      </c>
      <c r="O106" s="22">
        <v>38</v>
      </c>
      <c r="P106" s="34">
        <v>0.2125</v>
      </c>
      <c r="Q106" s="22">
        <v>40</v>
      </c>
      <c r="R106" s="34">
        <v>0.2138888888888889</v>
      </c>
      <c r="S106" s="22">
        <v>37</v>
      </c>
      <c r="T106" s="34">
        <v>0.19236111111111112</v>
      </c>
      <c r="U106" s="22">
        <v>40</v>
      </c>
      <c r="V106" s="29">
        <v>0.18541666666666667</v>
      </c>
      <c r="W106" s="22">
        <v>40</v>
      </c>
      <c r="X106" s="50">
        <v>0.18125</v>
      </c>
      <c r="Y106" s="22">
        <v>40</v>
      </c>
      <c r="Z106" s="51"/>
      <c r="AA106" s="22"/>
      <c r="AB106" s="34">
        <v>0.23611111111111113</v>
      </c>
      <c r="AC106" s="22">
        <v>0</v>
      </c>
    </row>
    <row r="107" spans="4:29" ht="12.75" customHeight="1" hidden="1">
      <c r="D107" s="21">
        <v>0.16597222222222222</v>
      </c>
      <c r="E107" s="22">
        <v>40</v>
      </c>
      <c r="F107" s="51">
        <v>0.15763888888888888</v>
      </c>
      <c r="G107" s="22">
        <v>40</v>
      </c>
      <c r="H107" s="51">
        <v>0.15277777777777776</v>
      </c>
      <c r="I107" s="22">
        <v>39</v>
      </c>
      <c r="J107" s="51">
        <v>0.14722222222222223</v>
      </c>
      <c r="K107" s="22">
        <v>39</v>
      </c>
      <c r="L107" s="48">
        <v>0.1451388888888889</v>
      </c>
      <c r="M107" s="22">
        <v>38</v>
      </c>
      <c r="N107" s="21">
        <v>0.22777777777777777</v>
      </c>
      <c r="O107" s="22">
        <v>38</v>
      </c>
      <c r="P107" s="34">
        <v>0.21458333333333335</v>
      </c>
      <c r="Q107" s="22">
        <v>40</v>
      </c>
      <c r="R107" s="34">
        <v>0.21458333333333335</v>
      </c>
      <c r="S107" s="22">
        <v>36</v>
      </c>
      <c r="T107" s="34">
        <v>0.19444444444444445</v>
      </c>
      <c r="U107" s="22">
        <v>40</v>
      </c>
      <c r="V107" s="29">
        <v>0.18680555555555556</v>
      </c>
      <c r="W107" s="22">
        <v>40</v>
      </c>
      <c r="X107" s="50">
        <v>0.1826388888888889</v>
      </c>
      <c r="Y107" s="22">
        <v>40</v>
      </c>
      <c r="Z107" s="51">
        <v>0.15486111111111112</v>
      </c>
      <c r="AA107" s="22">
        <v>52</v>
      </c>
      <c r="AB107" s="34"/>
      <c r="AC107" s="22"/>
    </row>
    <row r="108" spans="4:29" ht="12.75" customHeight="1" hidden="1">
      <c r="D108" s="21">
        <v>0.16666666666666666</v>
      </c>
      <c r="E108" s="22">
        <v>39</v>
      </c>
      <c r="F108" s="51">
        <v>0.15902777777777777</v>
      </c>
      <c r="G108" s="22">
        <v>40</v>
      </c>
      <c r="H108" s="51">
        <v>0.15486111111111112</v>
      </c>
      <c r="I108" s="22">
        <v>39</v>
      </c>
      <c r="J108" s="51">
        <v>0.14791666666666667</v>
      </c>
      <c r="K108" s="22">
        <v>38</v>
      </c>
      <c r="L108" s="48">
        <v>0.14583333333333334</v>
      </c>
      <c r="M108" s="22">
        <v>37</v>
      </c>
      <c r="N108" s="21">
        <v>0.22847222222222222</v>
      </c>
      <c r="O108" s="22">
        <v>37</v>
      </c>
      <c r="P108" s="34">
        <v>0.2152777777777778</v>
      </c>
      <c r="Q108" s="22">
        <v>39</v>
      </c>
      <c r="R108" s="34">
        <v>0.21597222222222223</v>
      </c>
      <c r="S108" s="22">
        <v>36</v>
      </c>
      <c r="T108" s="34">
        <v>0.1951388888888889</v>
      </c>
      <c r="U108" s="22">
        <v>39</v>
      </c>
      <c r="V108" s="29">
        <v>0.1875</v>
      </c>
      <c r="W108" s="22">
        <v>39</v>
      </c>
      <c r="X108" s="50">
        <v>0.18333333333333335</v>
      </c>
      <c r="Y108" s="22">
        <v>39</v>
      </c>
      <c r="Z108" s="51">
        <v>0.15625</v>
      </c>
      <c r="AA108" s="22">
        <v>52</v>
      </c>
      <c r="AB108" s="34"/>
      <c r="AC108" s="22"/>
    </row>
    <row r="109" spans="4:29" ht="12.75" customHeight="1" hidden="1">
      <c r="D109" s="21">
        <v>0.16805555555555554</v>
      </c>
      <c r="E109" s="22">
        <v>39</v>
      </c>
      <c r="F109" s="51">
        <v>0.15972222222222224</v>
      </c>
      <c r="G109" s="22">
        <v>39</v>
      </c>
      <c r="H109" s="51">
        <v>0.15555555555555556</v>
      </c>
      <c r="I109" s="22">
        <v>38</v>
      </c>
      <c r="J109" s="51">
        <v>0.15</v>
      </c>
      <c r="K109" s="22">
        <v>38</v>
      </c>
      <c r="L109" s="48">
        <v>0.14791666666666667</v>
      </c>
      <c r="M109" s="22">
        <v>37</v>
      </c>
      <c r="N109" s="21">
        <v>0.2298611111111111</v>
      </c>
      <c r="O109" s="22">
        <v>37</v>
      </c>
      <c r="P109" s="34">
        <v>0.21736111111111112</v>
      </c>
      <c r="Q109" s="22">
        <v>39</v>
      </c>
      <c r="R109" s="34">
        <v>0.21666666666666667</v>
      </c>
      <c r="S109" s="22">
        <v>35</v>
      </c>
      <c r="T109" s="34">
        <v>0.19652777777777777</v>
      </c>
      <c r="U109" s="22">
        <v>39</v>
      </c>
      <c r="V109" s="29">
        <v>0.18958333333333333</v>
      </c>
      <c r="W109" s="22">
        <v>39</v>
      </c>
      <c r="X109" s="50">
        <v>0.18472222222222223</v>
      </c>
      <c r="Y109" s="22">
        <v>39</v>
      </c>
      <c r="Z109" s="51"/>
      <c r="AA109" s="22"/>
      <c r="AB109" s="34"/>
      <c r="AC109" s="22"/>
    </row>
    <row r="110" spans="4:29" ht="12.75" customHeight="1" hidden="1">
      <c r="D110" s="21">
        <v>0.16875</v>
      </c>
      <c r="E110" s="22">
        <v>38</v>
      </c>
      <c r="F110" s="51">
        <v>0.16111111111111112</v>
      </c>
      <c r="G110" s="22">
        <v>39</v>
      </c>
      <c r="H110" s="51">
        <v>0.15833333333333333</v>
      </c>
      <c r="I110" s="22">
        <v>38</v>
      </c>
      <c r="J110" s="51">
        <v>0.15069444444444444</v>
      </c>
      <c r="K110" s="22">
        <v>37</v>
      </c>
      <c r="L110" s="48">
        <v>0.1486111111111111</v>
      </c>
      <c r="M110" s="22">
        <v>36</v>
      </c>
      <c r="N110" s="21">
        <v>0.23055555555555554</v>
      </c>
      <c r="O110" s="22">
        <v>36</v>
      </c>
      <c r="P110" s="34">
        <v>0.21805555555555556</v>
      </c>
      <c r="Q110" s="22">
        <v>38</v>
      </c>
      <c r="R110" s="34">
        <v>0.21875</v>
      </c>
      <c r="S110" s="22">
        <v>35</v>
      </c>
      <c r="T110" s="34">
        <v>0.19722222222222222</v>
      </c>
      <c r="U110" s="22">
        <v>38</v>
      </c>
      <c r="V110" s="29">
        <v>0.19027777777777777</v>
      </c>
      <c r="W110" s="22">
        <v>38</v>
      </c>
      <c r="X110" s="50">
        <v>0.18541666666666667</v>
      </c>
      <c r="Y110" s="22">
        <v>38</v>
      </c>
      <c r="Z110" s="51">
        <v>0.15694444444444444</v>
      </c>
      <c r="AA110" s="22">
        <v>51</v>
      </c>
      <c r="AB110" s="34"/>
      <c r="AC110" s="22"/>
    </row>
    <row r="111" spans="4:29" ht="12.75" customHeight="1" hidden="1">
      <c r="D111" s="21">
        <v>0.1708333333333333</v>
      </c>
      <c r="E111" s="22">
        <v>38</v>
      </c>
      <c r="F111" s="51">
        <v>0.16180555555555556</v>
      </c>
      <c r="G111" s="22">
        <v>38</v>
      </c>
      <c r="H111" s="51">
        <v>0.15902777777777777</v>
      </c>
      <c r="I111" s="22">
        <v>37</v>
      </c>
      <c r="J111" s="51">
        <v>0.15208333333333332</v>
      </c>
      <c r="K111" s="22">
        <v>37</v>
      </c>
      <c r="L111" s="48">
        <v>0.15069444444444444</v>
      </c>
      <c r="M111" s="22">
        <v>36</v>
      </c>
      <c r="N111" s="21">
        <v>0.23194444444444443</v>
      </c>
      <c r="O111" s="22">
        <v>36</v>
      </c>
      <c r="P111" s="34">
        <v>0.22013888888888888</v>
      </c>
      <c r="Q111" s="22">
        <v>38</v>
      </c>
      <c r="R111" s="34">
        <v>0.21944444444444444</v>
      </c>
      <c r="S111" s="22">
        <v>34</v>
      </c>
      <c r="T111" s="34">
        <v>0.19930555555555554</v>
      </c>
      <c r="U111" s="22">
        <v>38</v>
      </c>
      <c r="V111" s="29">
        <v>0.19166666666666665</v>
      </c>
      <c r="W111" s="22">
        <v>38</v>
      </c>
      <c r="X111" s="50">
        <v>0.18680555555555556</v>
      </c>
      <c r="Y111" s="22">
        <v>38</v>
      </c>
      <c r="Z111" s="51">
        <v>0.15833333333333333</v>
      </c>
      <c r="AA111" s="22">
        <v>51</v>
      </c>
      <c r="AB111" s="34"/>
      <c r="AC111" s="22"/>
    </row>
    <row r="112" spans="4:29" ht="12.75" customHeight="1" hidden="1">
      <c r="D112" s="21">
        <v>0.17152777777777775</v>
      </c>
      <c r="E112" s="22">
        <v>37</v>
      </c>
      <c r="F112" s="51">
        <v>0.1638888888888889</v>
      </c>
      <c r="G112" s="22">
        <v>38</v>
      </c>
      <c r="H112" s="51">
        <v>0.16111111111111112</v>
      </c>
      <c r="I112" s="22">
        <v>37</v>
      </c>
      <c r="J112" s="51">
        <v>0.15277777777777776</v>
      </c>
      <c r="K112" s="22">
        <v>36</v>
      </c>
      <c r="L112" s="48">
        <v>0.15138888888888888</v>
      </c>
      <c r="M112" s="22">
        <v>35</v>
      </c>
      <c r="N112" s="21">
        <v>0.23263888888888887</v>
      </c>
      <c r="O112" s="22">
        <v>35</v>
      </c>
      <c r="P112" s="34">
        <v>0.22083333333333333</v>
      </c>
      <c r="Q112" s="22">
        <v>37</v>
      </c>
      <c r="R112" s="34">
        <v>0.22152777777777777</v>
      </c>
      <c r="S112" s="22">
        <v>34</v>
      </c>
      <c r="T112" s="34">
        <v>0.2</v>
      </c>
      <c r="U112" s="22">
        <v>37</v>
      </c>
      <c r="V112" s="29">
        <v>0.19236111111111112</v>
      </c>
      <c r="W112" s="22">
        <v>37</v>
      </c>
      <c r="X112" s="50">
        <v>0.1875</v>
      </c>
      <c r="Y112" s="22">
        <v>37</v>
      </c>
      <c r="Z112" s="51"/>
      <c r="AA112" s="22"/>
      <c r="AB112" s="34"/>
      <c r="AC112" s="22"/>
    </row>
    <row r="113" spans="4:29" ht="12.75" customHeight="1" hidden="1">
      <c r="D113" s="21">
        <v>0.1729166666666667</v>
      </c>
      <c r="E113" s="22">
        <v>37</v>
      </c>
      <c r="F113" s="51">
        <v>0.16458333333333333</v>
      </c>
      <c r="G113" s="22">
        <v>37</v>
      </c>
      <c r="H113" s="51">
        <v>0.16180555555555556</v>
      </c>
      <c r="I113" s="22">
        <v>36</v>
      </c>
      <c r="J113" s="51">
        <v>0.15486111111111112</v>
      </c>
      <c r="K113" s="22">
        <v>36</v>
      </c>
      <c r="L113" s="48">
        <v>0.15277777777777776</v>
      </c>
      <c r="M113" s="22">
        <v>35</v>
      </c>
      <c r="N113" s="21">
        <v>0.2347222222222222</v>
      </c>
      <c r="O113" s="22">
        <v>35</v>
      </c>
      <c r="P113" s="34">
        <v>0.22291666666666665</v>
      </c>
      <c r="Q113" s="22">
        <v>37</v>
      </c>
      <c r="R113" s="34">
        <v>0.2222222222222222</v>
      </c>
      <c r="S113" s="22">
        <v>33</v>
      </c>
      <c r="T113" s="34">
        <v>0.2020833333333333</v>
      </c>
      <c r="U113" s="22">
        <v>37</v>
      </c>
      <c r="V113" s="29">
        <v>0.19444444444444445</v>
      </c>
      <c r="W113" s="22">
        <v>37</v>
      </c>
      <c r="X113" s="50">
        <v>0.18888888888888888</v>
      </c>
      <c r="Y113" s="22">
        <v>37</v>
      </c>
      <c r="Z113" s="51">
        <v>0.15902777777777777</v>
      </c>
      <c r="AA113" s="22">
        <v>50</v>
      </c>
      <c r="AB113" s="34"/>
      <c r="AC113" s="22"/>
    </row>
    <row r="114" spans="4:29" ht="12.75" customHeight="1" hidden="1">
      <c r="D114" s="21">
        <v>0.17361111111111113</v>
      </c>
      <c r="E114" s="22">
        <v>36</v>
      </c>
      <c r="F114" s="51">
        <v>0.16666666666666666</v>
      </c>
      <c r="G114" s="22">
        <v>37</v>
      </c>
      <c r="H114" s="51">
        <v>0.16319444444444445</v>
      </c>
      <c r="I114" s="22">
        <v>36</v>
      </c>
      <c r="J114" s="51">
        <v>0.15555555555555556</v>
      </c>
      <c r="K114" s="22">
        <v>35</v>
      </c>
      <c r="L114" s="48">
        <v>0.15347222222222223</v>
      </c>
      <c r="M114" s="22">
        <v>34</v>
      </c>
      <c r="N114" s="21">
        <v>0.2354166666666667</v>
      </c>
      <c r="O114" s="22">
        <v>34</v>
      </c>
      <c r="P114" s="34">
        <v>0.2236111111111111</v>
      </c>
      <c r="Q114" s="22">
        <v>36</v>
      </c>
      <c r="R114" s="34">
        <v>0.22430555555555556</v>
      </c>
      <c r="S114" s="22">
        <v>33</v>
      </c>
      <c r="T114" s="34">
        <v>0.2027777777777778</v>
      </c>
      <c r="U114" s="22">
        <v>36</v>
      </c>
      <c r="V114" s="29">
        <v>0.1951388888888889</v>
      </c>
      <c r="W114" s="22">
        <v>36</v>
      </c>
      <c r="X114" s="50">
        <v>0.18958333333333333</v>
      </c>
      <c r="Y114" s="22">
        <v>36</v>
      </c>
      <c r="Z114" s="51">
        <v>0.15972222222222224</v>
      </c>
      <c r="AA114" s="22">
        <v>50</v>
      </c>
      <c r="AB114" s="34"/>
      <c r="AC114" s="22"/>
    </row>
    <row r="115" spans="4:29" ht="12.75" customHeight="1" hidden="1">
      <c r="D115" s="21">
        <v>0.175</v>
      </c>
      <c r="E115" s="22">
        <v>36</v>
      </c>
      <c r="F115" s="51">
        <v>0.1673611111111111</v>
      </c>
      <c r="G115" s="22">
        <v>36</v>
      </c>
      <c r="H115" s="51">
        <v>0.1638888888888889</v>
      </c>
      <c r="I115" s="22">
        <v>35</v>
      </c>
      <c r="J115" s="51">
        <v>0.15694444444444444</v>
      </c>
      <c r="K115" s="22">
        <v>35</v>
      </c>
      <c r="L115" s="48">
        <v>0.15555555555555556</v>
      </c>
      <c r="M115" s="22">
        <v>34</v>
      </c>
      <c r="N115" s="21">
        <v>0.2375</v>
      </c>
      <c r="O115" s="22">
        <v>34</v>
      </c>
      <c r="P115" s="34">
        <v>0.22569444444444445</v>
      </c>
      <c r="Q115" s="22">
        <v>36</v>
      </c>
      <c r="R115" s="34">
        <v>0.225</v>
      </c>
      <c r="S115" s="22">
        <v>32</v>
      </c>
      <c r="T115" s="34">
        <v>0.2041666666666667</v>
      </c>
      <c r="U115" s="22">
        <v>36</v>
      </c>
      <c r="V115" s="29">
        <v>0.19652777777777777</v>
      </c>
      <c r="W115" s="22">
        <v>36</v>
      </c>
      <c r="X115" s="50">
        <v>0.1909722222222222</v>
      </c>
      <c r="Y115" s="22">
        <v>36</v>
      </c>
      <c r="Z115" s="51"/>
      <c r="AA115" s="22"/>
      <c r="AB115" s="34"/>
      <c r="AC115" s="22"/>
    </row>
    <row r="116" spans="4:29" ht="12.75" customHeight="1" hidden="1">
      <c r="D116" s="21">
        <v>0.17569444444444446</v>
      </c>
      <c r="E116" s="22">
        <v>35</v>
      </c>
      <c r="F116" s="51">
        <v>0.16875</v>
      </c>
      <c r="G116" s="22">
        <v>36</v>
      </c>
      <c r="H116" s="51">
        <v>0.16527777777777777</v>
      </c>
      <c r="I116" s="22">
        <v>35</v>
      </c>
      <c r="J116" s="51">
        <v>0.15763888888888888</v>
      </c>
      <c r="K116" s="22">
        <v>34</v>
      </c>
      <c r="L116" s="48">
        <v>0.15625</v>
      </c>
      <c r="M116" s="22">
        <v>33</v>
      </c>
      <c r="N116" s="21">
        <v>0.23819444444444446</v>
      </c>
      <c r="O116" s="22">
        <v>33</v>
      </c>
      <c r="P116" s="34">
        <v>0.2263888888888889</v>
      </c>
      <c r="Q116" s="22">
        <v>35</v>
      </c>
      <c r="R116" s="34">
        <v>0.2263888888888889</v>
      </c>
      <c r="S116" s="22">
        <v>32</v>
      </c>
      <c r="T116" s="34">
        <v>0.20486111111111113</v>
      </c>
      <c r="U116" s="22">
        <v>35</v>
      </c>
      <c r="V116" s="29">
        <v>0.19722222222222222</v>
      </c>
      <c r="W116" s="22">
        <v>35</v>
      </c>
      <c r="X116" s="50">
        <v>0.19166666666666665</v>
      </c>
      <c r="Y116" s="22">
        <v>35</v>
      </c>
      <c r="Z116" s="51">
        <v>0.16041666666666668</v>
      </c>
      <c r="AA116" s="22">
        <v>49</v>
      </c>
      <c r="AB116" s="34"/>
      <c r="AC116" s="22"/>
    </row>
    <row r="117" spans="4:29" ht="12.75" customHeight="1" hidden="1">
      <c r="D117" s="21">
        <v>0.17777777777777778</v>
      </c>
      <c r="E117" s="22">
        <v>35</v>
      </c>
      <c r="F117" s="51">
        <v>0.16944444444444443</v>
      </c>
      <c r="G117" s="22">
        <v>35</v>
      </c>
      <c r="H117" s="51">
        <v>0.16597222222222222</v>
      </c>
      <c r="I117" s="22">
        <v>34</v>
      </c>
      <c r="J117" s="51">
        <v>0.15902777777777777</v>
      </c>
      <c r="K117" s="22">
        <v>34</v>
      </c>
      <c r="L117" s="48">
        <v>0.15763888888888888</v>
      </c>
      <c r="M117" s="22">
        <v>33</v>
      </c>
      <c r="N117" s="21">
        <v>0.24027777777777778</v>
      </c>
      <c r="O117" s="22">
        <v>33</v>
      </c>
      <c r="P117" s="34">
        <v>0.22847222222222222</v>
      </c>
      <c r="Q117" s="22">
        <v>35</v>
      </c>
      <c r="R117" s="34">
        <v>0.22708333333333333</v>
      </c>
      <c r="S117" s="22">
        <v>31</v>
      </c>
      <c r="T117" s="34">
        <v>0.20694444444444446</v>
      </c>
      <c r="U117" s="22">
        <v>35</v>
      </c>
      <c r="V117" s="29">
        <v>0.19930555555555554</v>
      </c>
      <c r="W117" s="22">
        <v>35</v>
      </c>
      <c r="X117" s="50">
        <v>0.19305555555555554</v>
      </c>
      <c r="Y117" s="22">
        <v>35</v>
      </c>
      <c r="Z117" s="51">
        <v>0.16180555555555556</v>
      </c>
      <c r="AA117" s="22">
        <v>49</v>
      </c>
      <c r="AB117" s="34"/>
      <c r="AC117" s="22"/>
    </row>
    <row r="118" spans="4:29" ht="12.75" customHeight="1" hidden="1">
      <c r="D118" s="21">
        <v>0.17847222222222223</v>
      </c>
      <c r="E118" s="22">
        <v>34</v>
      </c>
      <c r="F118" s="51">
        <v>0.17152777777777775</v>
      </c>
      <c r="G118" s="22">
        <v>35</v>
      </c>
      <c r="H118" s="51">
        <v>0.1673611111111111</v>
      </c>
      <c r="I118" s="22">
        <v>34</v>
      </c>
      <c r="J118" s="51">
        <v>0.15972222222222224</v>
      </c>
      <c r="K118" s="22">
        <v>33</v>
      </c>
      <c r="L118" s="48">
        <v>0.15833333333333333</v>
      </c>
      <c r="M118" s="22">
        <v>32</v>
      </c>
      <c r="N118" s="21">
        <v>0.24097222222222223</v>
      </c>
      <c r="O118" s="22">
        <v>32</v>
      </c>
      <c r="P118" s="34">
        <v>0.22916666666666666</v>
      </c>
      <c r="Q118" s="22">
        <v>34</v>
      </c>
      <c r="R118" s="34">
        <v>0.22777777777777777</v>
      </c>
      <c r="S118" s="22">
        <v>31</v>
      </c>
      <c r="T118" s="34">
        <v>0.2076388888888889</v>
      </c>
      <c r="U118" s="22">
        <v>34</v>
      </c>
      <c r="V118" s="29">
        <v>0.2</v>
      </c>
      <c r="W118" s="22">
        <v>34</v>
      </c>
      <c r="X118" s="50">
        <v>0.19375</v>
      </c>
      <c r="Y118" s="22">
        <v>34</v>
      </c>
      <c r="Z118" s="51"/>
      <c r="AA118" s="22"/>
      <c r="AB118" s="34"/>
      <c r="AC118" s="22"/>
    </row>
    <row r="119" spans="4:29" ht="12.75" customHeight="1" hidden="1">
      <c r="D119" s="21">
        <v>0.1798611111111111</v>
      </c>
      <c r="E119" s="22">
        <v>34</v>
      </c>
      <c r="F119" s="51">
        <v>0.17222222222222225</v>
      </c>
      <c r="G119" s="22">
        <v>34</v>
      </c>
      <c r="H119" s="51">
        <v>0.16805555555555554</v>
      </c>
      <c r="I119" s="22">
        <v>33</v>
      </c>
      <c r="J119" s="51">
        <v>0.16180555555555556</v>
      </c>
      <c r="K119" s="22">
        <v>33</v>
      </c>
      <c r="L119" s="48">
        <v>0.15972222222222224</v>
      </c>
      <c r="M119" s="22">
        <v>32</v>
      </c>
      <c r="N119" s="21">
        <v>0.2423611111111111</v>
      </c>
      <c r="O119" s="22">
        <v>32</v>
      </c>
      <c r="P119" s="34">
        <v>0.23125</v>
      </c>
      <c r="Q119" s="22">
        <v>34</v>
      </c>
      <c r="R119" s="34">
        <v>0.22847222222222222</v>
      </c>
      <c r="S119" s="22">
        <v>30</v>
      </c>
      <c r="T119" s="34">
        <v>0.20902777777777778</v>
      </c>
      <c r="U119" s="22">
        <v>34</v>
      </c>
      <c r="V119" s="29">
        <v>0.20138888888888887</v>
      </c>
      <c r="W119" s="22">
        <v>34</v>
      </c>
      <c r="X119" s="50">
        <v>0.1951388888888889</v>
      </c>
      <c r="Y119" s="22">
        <v>34</v>
      </c>
      <c r="Z119" s="51">
        <v>0.1625</v>
      </c>
      <c r="AA119" s="22">
        <v>48</v>
      </c>
      <c r="AB119" s="34"/>
      <c r="AC119" s="22"/>
    </row>
    <row r="120" spans="4:29" ht="12.75" customHeight="1" hidden="1">
      <c r="D120" s="21">
        <v>0.18055555555555555</v>
      </c>
      <c r="E120" s="22">
        <v>33</v>
      </c>
      <c r="F120" s="51">
        <v>0.17361111111111113</v>
      </c>
      <c r="G120" s="22">
        <v>34</v>
      </c>
      <c r="H120" s="51">
        <v>0.17013888888888887</v>
      </c>
      <c r="I120" s="22">
        <v>33</v>
      </c>
      <c r="J120" s="51">
        <v>0.1625</v>
      </c>
      <c r="K120" s="22">
        <v>32</v>
      </c>
      <c r="L120" s="48">
        <v>0.16041666666666668</v>
      </c>
      <c r="M120" s="22">
        <v>31</v>
      </c>
      <c r="N120" s="21">
        <v>0.24305555555555555</v>
      </c>
      <c r="O120" s="22">
        <v>31</v>
      </c>
      <c r="P120" s="34">
        <v>0.23194444444444443</v>
      </c>
      <c r="Q120" s="22">
        <v>33</v>
      </c>
      <c r="R120" s="34">
        <v>0.22916666666666666</v>
      </c>
      <c r="S120" s="22">
        <v>30</v>
      </c>
      <c r="T120" s="34">
        <v>0.20972222222222223</v>
      </c>
      <c r="U120" s="22">
        <v>33</v>
      </c>
      <c r="V120" s="29">
        <v>0.2020833333333333</v>
      </c>
      <c r="W120" s="22">
        <v>33</v>
      </c>
      <c r="X120" s="50">
        <v>0.19583333333333333</v>
      </c>
      <c r="Y120" s="22">
        <v>33</v>
      </c>
      <c r="Z120" s="51">
        <v>0.1638888888888889</v>
      </c>
      <c r="AA120" s="22">
        <v>48</v>
      </c>
      <c r="AB120" s="34"/>
      <c r="AC120" s="22"/>
    </row>
    <row r="121" spans="4:29" ht="12.75" customHeight="1" hidden="1">
      <c r="D121" s="21">
        <v>0.18194444444444444</v>
      </c>
      <c r="E121" s="22">
        <v>33</v>
      </c>
      <c r="F121" s="51">
        <v>0.17430555555555557</v>
      </c>
      <c r="G121" s="22">
        <v>33</v>
      </c>
      <c r="H121" s="51">
        <v>0.1708333333333333</v>
      </c>
      <c r="I121" s="22">
        <v>32</v>
      </c>
      <c r="J121" s="51">
        <v>0.1638888888888889</v>
      </c>
      <c r="K121" s="22">
        <v>32</v>
      </c>
      <c r="L121" s="48">
        <v>0.1625</v>
      </c>
      <c r="M121" s="22">
        <v>31</v>
      </c>
      <c r="N121" s="21">
        <v>0.24444444444444446</v>
      </c>
      <c r="O121" s="22">
        <v>31</v>
      </c>
      <c r="P121" s="34">
        <v>0.2340277777777778</v>
      </c>
      <c r="Q121" s="22">
        <v>33</v>
      </c>
      <c r="R121" s="34">
        <v>0.2298611111111111</v>
      </c>
      <c r="S121" s="22">
        <v>29</v>
      </c>
      <c r="T121" s="34">
        <v>0.2111111111111111</v>
      </c>
      <c r="U121" s="22">
        <v>33</v>
      </c>
      <c r="V121" s="29">
        <v>0.2041666666666667</v>
      </c>
      <c r="W121" s="22">
        <v>33</v>
      </c>
      <c r="X121" s="50">
        <v>0.19722222222222222</v>
      </c>
      <c r="Y121" s="22">
        <v>33</v>
      </c>
      <c r="Z121" s="51"/>
      <c r="AA121" s="22"/>
      <c r="AB121" s="34"/>
      <c r="AC121" s="22"/>
    </row>
    <row r="122" spans="4:29" ht="12.75" customHeight="1" hidden="1">
      <c r="D122" s="21">
        <v>0.1826388888888889</v>
      </c>
      <c r="E122" s="22">
        <v>32</v>
      </c>
      <c r="F122" s="51">
        <v>0.17569444444444446</v>
      </c>
      <c r="G122" s="22">
        <v>33</v>
      </c>
      <c r="H122" s="51">
        <v>0.1729166666666667</v>
      </c>
      <c r="I122" s="22">
        <v>32</v>
      </c>
      <c r="J122" s="51">
        <v>0.16458333333333333</v>
      </c>
      <c r="K122" s="22">
        <v>31</v>
      </c>
      <c r="L122" s="48">
        <v>0.16319444444444445</v>
      </c>
      <c r="M122" s="22">
        <v>30</v>
      </c>
      <c r="N122" s="21">
        <v>0.24513888888888888</v>
      </c>
      <c r="O122" s="22">
        <v>30</v>
      </c>
      <c r="P122" s="34">
        <v>0.2347222222222222</v>
      </c>
      <c r="Q122" s="22">
        <v>32</v>
      </c>
      <c r="R122" s="34">
        <v>0.23125</v>
      </c>
      <c r="S122" s="22">
        <v>29</v>
      </c>
      <c r="T122" s="34">
        <v>0.21180555555555555</v>
      </c>
      <c r="U122" s="22">
        <v>32</v>
      </c>
      <c r="V122" s="29">
        <v>0.20486111111111113</v>
      </c>
      <c r="W122" s="22">
        <v>32</v>
      </c>
      <c r="X122" s="50">
        <v>0.19791666666666666</v>
      </c>
      <c r="Y122" s="22">
        <v>32</v>
      </c>
      <c r="Z122" s="51">
        <v>0.16458333333333333</v>
      </c>
      <c r="AA122" s="22">
        <v>47</v>
      </c>
      <c r="AB122" s="34"/>
      <c r="AC122" s="22"/>
    </row>
    <row r="123" spans="4:29" ht="12.75" customHeight="1" hidden="1">
      <c r="D123" s="21">
        <v>0.1840277777777778</v>
      </c>
      <c r="E123" s="22">
        <v>32</v>
      </c>
      <c r="F123" s="51">
        <v>0.1763888888888889</v>
      </c>
      <c r="G123" s="22">
        <v>32</v>
      </c>
      <c r="H123" s="51">
        <v>0.17361111111111113</v>
      </c>
      <c r="I123" s="22">
        <v>31</v>
      </c>
      <c r="J123" s="51">
        <v>0.16597222222222222</v>
      </c>
      <c r="K123" s="22">
        <v>31</v>
      </c>
      <c r="L123" s="48">
        <v>0.16527777777777777</v>
      </c>
      <c r="M123" s="22">
        <v>30</v>
      </c>
      <c r="N123" s="21">
        <v>0.2465277777777778</v>
      </c>
      <c r="O123" s="22">
        <v>30</v>
      </c>
      <c r="P123" s="34">
        <v>0.23680555555555557</v>
      </c>
      <c r="Q123" s="22">
        <v>32</v>
      </c>
      <c r="R123" s="34">
        <v>0.23194444444444443</v>
      </c>
      <c r="S123" s="22">
        <v>28</v>
      </c>
      <c r="T123" s="34">
        <v>0.2138888888888889</v>
      </c>
      <c r="U123" s="22">
        <v>32</v>
      </c>
      <c r="V123" s="29">
        <v>0.20625</v>
      </c>
      <c r="W123" s="22">
        <v>32</v>
      </c>
      <c r="X123" s="50">
        <v>0.19930555555555554</v>
      </c>
      <c r="Y123" s="22">
        <v>32</v>
      </c>
      <c r="Z123" s="51">
        <v>0.16527777777777777</v>
      </c>
      <c r="AA123" s="22">
        <v>47</v>
      </c>
      <c r="AB123" s="34"/>
      <c r="AC123" s="22"/>
    </row>
    <row r="124" spans="4:29" ht="12.75" customHeight="1" hidden="1">
      <c r="D124" s="21">
        <v>0.18472222222222223</v>
      </c>
      <c r="E124" s="22">
        <v>31</v>
      </c>
      <c r="F124" s="51">
        <v>0.17777777777777778</v>
      </c>
      <c r="G124" s="22">
        <v>32</v>
      </c>
      <c r="H124" s="51">
        <v>0.175</v>
      </c>
      <c r="I124" s="22">
        <v>31</v>
      </c>
      <c r="J124" s="51">
        <v>0.16666666666666666</v>
      </c>
      <c r="K124" s="22">
        <v>30</v>
      </c>
      <c r="L124" s="48">
        <v>0.16597222222222222</v>
      </c>
      <c r="M124" s="22">
        <v>29</v>
      </c>
      <c r="N124" s="21">
        <v>0.24722222222222223</v>
      </c>
      <c r="O124" s="22">
        <v>29</v>
      </c>
      <c r="P124" s="34">
        <v>0.2375</v>
      </c>
      <c r="Q124" s="22">
        <v>31</v>
      </c>
      <c r="R124" s="34">
        <v>0.23263888888888887</v>
      </c>
      <c r="S124" s="22">
        <v>28</v>
      </c>
      <c r="T124" s="34">
        <v>0.21458333333333335</v>
      </c>
      <c r="U124" s="22">
        <v>31</v>
      </c>
      <c r="V124" s="29">
        <v>0.20694444444444446</v>
      </c>
      <c r="W124" s="22">
        <v>31</v>
      </c>
      <c r="X124" s="50">
        <v>0.2</v>
      </c>
      <c r="Y124" s="22">
        <v>31</v>
      </c>
      <c r="Z124" s="51"/>
      <c r="AA124" s="22"/>
      <c r="AB124" s="34"/>
      <c r="AC124" s="22"/>
    </row>
    <row r="125" spans="4:29" ht="12.75" customHeight="1" hidden="1">
      <c r="D125" s="21">
        <v>0.18680555555555556</v>
      </c>
      <c r="E125" s="22">
        <v>31</v>
      </c>
      <c r="F125" s="51">
        <v>0.17847222222222223</v>
      </c>
      <c r="G125" s="22">
        <v>31</v>
      </c>
      <c r="H125" s="51">
        <v>0.17569444444444446</v>
      </c>
      <c r="I125" s="22">
        <v>30</v>
      </c>
      <c r="J125" s="51">
        <v>0.16875</v>
      </c>
      <c r="K125" s="22">
        <v>30</v>
      </c>
      <c r="L125" s="48">
        <v>0.1673611111111111</v>
      </c>
      <c r="M125" s="22">
        <v>29</v>
      </c>
      <c r="N125" s="21">
        <v>0.24861111111111112</v>
      </c>
      <c r="O125" s="22">
        <v>29</v>
      </c>
      <c r="P125" s="34">
        <v>0.2388888888888889</v>
      </c>
      <c r="Q125" s="22">
        <v>31</v>
      </c>
      <c r="R125" s="34">
        <v>0.2333333333333333</v>
      </c>
      <c r="S125" s="22">
        <v>27</v>
      </c>
      <c r="T125" s="34">
        <v>0.21666666666666667</v>
      </c>
      <c r="U125" s="22">
        <v>31</v>
      </c>
      <c r="V125" s="29">
        <v>0.20902777777777778</v>
      </c>
      <c r="W125" s="22">
        <v>31</v>
      </c>
      <c r="X125" s="50">
        <v>0.20138888888888887</v>
      </c>
      <c r="Y125" s="22">
        <v>31</v>
      </c>
      <c r="Z125" s="51">
        <v>0.16597222222222222</v>
      </c>
      <c r="AA125" s="22">
        <v>46</v>
      </c>
      <c r="AB125" s="34"/>
      <c r="AC125" s="22"/>
    </row>
    <row r="126" spans="4:29" ht="12.75" customHeight="1" hidden="1">
      <c r="D126" s="21">
        <v>0.1875</v>
      </c>
      <c r="E126" s="22">
        <v>30</v>
      </c>
      <c r="F126" s="51">
        <v>0.18055555555555555</v>
      </c>
      <c r="G126" s="22">
        <v>31</v>
      </c>
      <c r="H126" s="51">
        <v>0.17777777777777778</v>
      </c>
      <c r="I126" s="22">
        <v>30</v>
      </c>
      <c r="J126" s="51">
        <v>0.16944444444444443</v>
      </c>
      <c r="K126" s="22">
        <v>29</v>
      </c>
      <c r="L126" s="48">
        <v>0.16805555555555554</v>
      </c>
      <c r="M126" s="22">
        <v>28</v>
      </c>
      <c r="N126" s="21">
        <v>0.24930555555555556</v>
      </c>
      <c r="O126" s="22">
        <v>28</v>
      </c>
      <c r="P126" s="34">
        <v>0.23958333333333334</v>
      </c>
      <c r="Q126" s="22">
        <v>30</v>
      </c>
      <c r="R126" s="34">
        <v>0.2347222222222222</v>
      </c>
      <c r="S126" s="22">
        <v>27</v>
      </c>
      <c r="T126" s="34">
        <v>0.21736111111111112</v>
      </c>
      <c r="U126" s="22">
        <v>30</v>
      </c>
      <c r="V126" s="29">
        <v>0.20972222222222223</v>
      </c>
      <c r="W126" s="22">
        <v>30</v>
      </c>
      <c r="X126" s="50">
        <v>0.2020833333333333</v>
      </c>
      <c r="Y126" s="22">
        <v>30</v>
      </c>
      <c r="Z126" s="51">
        <v>0.1673611111111111</v>
      </c>
      <c r="AA126" s="22">
        <v>46</v>
      </c>
      <c r="AB126" s="34"/>
      <c r="AC126" s="22"/>
    </row>
    <row r="127" spans="4:29" ht="12.75" customHeight="1" hidden="1">
      <c r="D127" s="21">
        <v>0.18819444444444444</v>
      </c>
      <c r="E127" s="22">
        <v>30</v>
      </c>
      <c r="F127" s="51">
        <v>0.18125</v>
      </c>
      <c r="G127" s="22">
        <v>30</v>
      </c>
      <c r="H127" s="51">
        <v>0.17847222222222223</v>
      </c>
      <c r="I127" s="22">
        <v>29</v>
      </c>
      <c r="J127" s="51">
        <v>0.1708333333333333</v>
      </c>
      <c r="K127" s="22">
        <v>29</v>
      </c>
      <c r="L127" s="48">
        <v>0.16944444444444443</v>
      </c>
      <c r="M127" s="22">
        <v>28</v>
      </c>
      <c r="N127" s="21">
        <v>0.25</v>
      </c>
      <c r="O127" s="22">
        <v>28</v>
      </c>
      <c r="P127" s="34">
        <v>0.24027777777777778</v>
      </c>
      <c r="Q127" s="22">
        <v>30</v>
      </c>
      <c r="R127" s="34">
        <v>0.2354166666666667</v>
      </c>
      <c r="S127" s="22">
        <v>26</v>
      </c>
      <c r="T127" s="34">
        <v>0.21944444444444444</v>
      </c>
      <c r="U127" s="22">
        <v>30</v>
      </c>
      <c r="V127" s="29">
        <v>0.21180555555555555</v>
      </c>
      <c r="W127" s="22">
        <v>30</v>
      </c>
      <c r="X127" s="50">
        <v>0.2034722222222222</v>
      </c>
      <c r="Y127" s="22">
        <v>30</v>
      </c>
      <c r="Z127" s="51"/>
      <c r="AA127" s="22"/>
      <c r="AB127" s="34"/>
      <c r="AC127" s="22"/>
    </row>
    <row r="128" spans="4:29" ht="12.75" customHeight="1" hidden="1">
      <c r="D128" s="21">
        <v>0.18888888888888888</v>
      </c>
      <c r="E128" s="22">
        <v>29</v>
      </c>
      <c r="F128" s="51">
        <v>0.1826388888888889</v>
      </c>
      <c r="G128" s="22">
        <v>30</v>
      </c>
      <c r="H128" s="51">
        <v>0.1798611111111111</v>
      </c>
      <c r="I128" s="22">
        <v>29</v>
      </c>
      <c r="J128" s="51">
        <v>0.17152777777777775</v>
      </c>
      <c r="K128" s="22">
        <v>28</v>
      </c>
      <c r="L128" s="48">
        <v>0.17013888888888887</v>
      </c>
      <c r="M128" s="22">
        <v>27</v>
      </c>
      <c r="N128" s="21">
        <v>0.25069444444444444</v>
      </c>
      <c r="O128" s="22">
        <v>27</v>
      </c>
      <c r="P128" s="34">
        <v>0.24097222222222223</v>
      </c>
      <c r="Q128" s="22">
        <v>29</v>
      </c>
      <c r="R128" s="34">
        <v>0.23611111111111113</v>
      </c>
      <c r="S128" s="22">
        <v>26</v>
      </c>
      <c r="T128" s="34">
        <v>0.22013888888888888</v>
      </c>
      <c r="U128" s="22">
        <v>29</v>
      </c>
      <c r="V128" s="29">
        <v>0.2125</v>
      </c>
      <c r="W128" s="22">
        <v>29</v>
      </c>
      <c r="X128" s="50">
        <v>0.2041666666666667</v>
      </c>
      <c r="Y128" s="22">
        <v>29</v>
      </c>
      <c r="Z128" s="51">
        <v>0.16805555555555554</v>
      </c>
      <c r="AA128" s="22">
        <v>45</v>
      </c>
      <c r="AB128" s="34"/>
      <c r="AC128" s="22"/>
    </row>
    <row r="129" spans="4:27" ht="12.75" customHeight="1" hidden="1">
      <c r="D129" s="21">
        <v>0.1909722222222222</v>
      </c>
      <c r="E129" s="22">
        <v>29</v>
      </c>
      <c r="F129" s="51">
        <v>0.18333333333333335</v>
      </c>
      <c r="G129" s="22">
        <v>29</v>
      </c>
      <c r="H129" s="51">
        <v>0.18055555555555555</v>
      </c>
      <c r="I129" s="22">
        <v>28</v>
      </c>
      <c r="J129" s="51">
        <v>0.1729166666666667</v>
      </c>
      <c r="K129" s="22">
        <v>28</v>
      </c>
      <c r="L129" s="48">
        <v>0.17152777777777775</v>
      </c>
      <c r="M129" s="22">
        <v>27</v>
      </c>
      <c r="N129" s="21">
        <v>0.2520833333333333</v>
      </c>
      <c r="O129" s="22">
        <v>27</v>
      </c>
      <c r="P129" s="34">
        <v>0.2423611111111111</v>
      </c>
      <c r="Q129" s="22">
        <v>29</v>
      </c>
      <c r="R129" s="34">
        <v>0.23680555555555557</v>
      </c>
      <c r="S129" s="22">
        <v>25</v>
      </c>
      <c r="T129" s="34">
        <v>0.22152777777777777</v>
      </c>
      <c r="U129" s="22">
        <v>29</v>
      </c>
      <c r="V129" s="29">
        <v>0.2138888888888889</v>
      </c>
      <c r="W129" s="22">
        <v>29</v>
      </c>
      <c r="X129" s="50">
        <v>0.20555555555555557</v>
      </c>
      <c r="Y129" s="22">
        <v>29</v>
      </c>
      <c r="Z129" s="51">
        <v>0.16944444444444443</v>
      </c>
      <c r="AA129" s="22">
        <v>45</v>
      </c>
    </row>
    <row r="130" spans="4:27" ht="12.75" customHeight="1" hidden="1">
      <c r="D130" s="21">
        <v>0.19166666666666665</v>
      </c>
      <c r="E130" s="22">
        <v>28</v>
      </c>
      <c r="F130" s="51">
        <v>0.18472222222222223</v>
      </c>
      <c r="G130" s="22">
        <v>29</v>
      </c>
      <c r="H130" s="51">
        <v>0.18194444444444444</v>
      </c>
      <c r="I130" s="22">
        <v>28</v>
      </c>
      <c r="J130" s="51">
        <v>0.17361111111111113</v>
      </c>
      <c r="K130" s="22">
        <v>27</v>
      </c>
      <c r="L130" s="48">
        <v>0.17222222222222225</v>
      </c>
      <c r="M130" s="22">
        <v>26</v>
      </c>
      <c r="N130" s="21">
        <v>0.25277777777777777</v>
      </c>
      <c r="O130" s="22">
        <v>26</v>
      </c>
      <c r="P130" s="34">
        <v>0.24305555555555555</v>
      </c>
      <c r="Q130" s="22">
        <v>28</v>
      </c>
      <c r="R130" s="34">
        <v>0.2375</v>
      </c>
      <c r="S130" s="22">
        <v>25</v>
      </c>
      <c r="T130" s="34">
        <v>0.2222222222222222</v>
      </c>
      <c r="U130" s="22">
        <v>28</v>
      </c>
      <c r="V130" s="29">
        <v>0.21458333333333335</v>
      </c>
      <c r="W130" s="22">
        <v>28</v>
      </c>
      <c r="X130" s="50">
        <v>0.20625</v>
      </c>
      <c r="Y130" s="22">
        <v>28</v>
      </c>
      <c r="Z130" s="51"/>
      <c r="AA130" s="22"/>
    </row>
    <row r="131" spans="4:27" ht="12.75" customHeight="1" hidden="1">
      <c r="D131" s="21">
        <v>0.19305555555555554</v>
      </c>
      <c r="E131" s="22">
        <v>28</v>
      </c>
      <c r="F131" s="51">
        <v>0.18541666666666667</v>
      </c>
      <c r="G131" s="22">
        <v>28</v>
      </c>
      <c r="H131" s="51">
        <v>0.1826388888888889</v>
      </c>
      <c r="I131" s="22">
        <v>27</v>
      </c>
      <c r="J131" s="51">
        <v>0.17569444444444446</v>
      </c>
      <c r="K131" s="22">
        <v>27</v>
      </c>
      <c r="L131" s="48">
        <v>0.17361111111111113</v>
      </c>
      <c r="M131" s="22">
        <v>26</v>
      </c>
      <c r="N131" s="21">
        <v>0.2534722222222222</v>
      </c>
      <c r="O131" s="22">
        <v>26</v>
      </c>
      <c r="P131" s="34">
        <v>0.24375</v>
      </c>
      <c r="Q131" s="22">
        <v>28</v>
      </c>
      <c r="R131" s="34">
        <v>0.23819444444444446</v>
      </c>
      <c r="S131" s="22">
        <v>24</v>
      </c>
      <c r="T131" s="34">
        <v>0.22291666666666665</v>
      </c>
      <c r="U131" s="22">
        <v>28</v>
      </c>
      <c r="V131" s="29">
        <v>0.21597222222222223</v>
      </c>
      <c r="W131" s="22">
        <v>28</v>
      </c>
      <c r="X131" s="50">
        <v>0.2076388888888889</v>
      </c>
      <c r="Y131" s="22">
        <v>28</v>
      </c>
      <c r="Z131" s="51">
        <v>0.17013888888888887</v>
      </c>
      <c r="AA131" s="22">
        <v>44</v>
      </c>
    </row>
    <row r="132" spans="4:27" ht="12.75" customHeight="1" hidden="1">
      <c r="D132" s="21">
        <v>0.19375</v>
      </c>
      <c r="E132" s="22">
        <v>27</v>
      </c>
      <c r="F132" s="51">
        <v>0.1875</v>
      </c>
      <c r="G132" s="22">
        <v>28</v>
      </c>
      <c r="H132" s="51">
        <v>0.18472222222222223</v>
      </c>
      <c r="I132" s="22">
        <v>27</v>
      </c>
      <c r="J132" s="51">
        <v>0.1763888888888889</v>
      </c>
      <c r="K132" s="22">
        <v>26</v>
      </c>
      <c r="L132" s="48">
        <v>0.17430555555555557</v>
      </c>
      <c r="M132" s="22">
        <v>25</v>
      </c>
      <c r="N132" s="21">
        <v>0.25416666666666665</v>
      </c>
      <c r="O132" s="22">
        <v>25</v>
      </c>
      <c r="P132" s="34">
        <v>0.24444444444444446</v>
      </c>
      <c r="Q132" s="22">
        <v>27</v>
      </c>
      <c r="R132" s="34">
        <v>0.2388888888888889</v>
      </c>
      <c r="S132" s="22">
        <v>24</v>
      </c>
      <c r="T132" s="34">
        <v>0.2236111111111111</v>
      </c>
      <c r="U132" s="22">
        <v>27</v>
      </c>
      <c r="V132" s="29">
        <v>0.21666666666666667</v>
      </c>
      <c r="W132" s="22">
        <v>27</v>
      </c>
      <c r="X132" s="50">
        <v>0.20833333333333334</v>
      </c>
      <c r="Y132" s="22">
        <v>27</v>
      </c>
      <c r="Z132" s="51">
        <v>0.17152777777777775</v>
      </c>
      <c r="AA132" s="22">
        <v>44</v>
      </c>
    </row>
    <row r="133" spans="4:27" ht="12.75" customHeight="1" hidden="1">
      <c r="D133" s="21">
        <v>0.19583333333333333</v>
      </c>
      <c r="E133" s="22">
        <v>27</v>
      </c>
      <c r="F133" s="51">
        <v>0.18819444444444444</v>
      </c>
      <c r="G133" s="22">
        <v>27</v>
      </c>
      <c r="H133" s="51">
        <v>0.18541666666666667</v>
      </c>
      <c r="I133" s="22">
        <v>26</v>
      </c>
      <c r="J133" s="51">
        <v>0.17777777777777778</v>
      </c>
      <c r="K133" s="22">
        <v>26</v>
      </c>
      <c r="L133" s="48">
        <v>0.17569444444444446</v>
      </c>
      <c r="M133" s="22">
        <v>25</v>
      </c>
      <c r="N133" s="21">
        <v>0.2548611111111111</v>
      </c>
      <c r="O133" s="22">
        <v>25</v>
      </c>
      <c r="P133" s="34">
        <v>0.24583333333333335</v>
      </c>
      <c r="Q133" s="22">
        <v>27</v>
      </c>
      <c r="R133" s="34">
        <v>0.23958333333333334</v>
      </c>
      <c r="S133" s="22">
        <v>23</v>
      </c>
      <c r="T133" s="34">
        <v>0.225</v>
      </c>
      <c r="U133" s="22">
        <v>27</v>
      </c>
      <c r="V133" s="29">
        <v>0.21736111111111112</v>
      </c>
      <c r="W133" s="22">
        <v>27</v>
      </c>
      <c r="X133" s="50">
        <v>0.20972222222222223</v>
      </c>
      <c r="Y133" s="22">
        <v>27</v>
      </c>
      <c r="Z133" s="51"/>
      <c r="AA133" s="22"/>
    </row>
    <row r="134" spans="4:27" ht="12.75" customHeight="1" hidden="1">
      <c r="D134" s="21">
        <v>0.19652777777777777</v>
      </c>
      <c r="E134" s="22">
        <v>26</v>
      </c>
      <c r="F134" s="51">
        <v>0.19027777777777777</v>
      </c>
      <c r="G134" s="22">
        <v>27</v>
      </c>
      <c r="H134" s="51">
        <v>0.18680555555555556</v>
      </c>
      <c r="I134" s="22">
        <v>26</v>
      </c>
      <c r="J134" s="51">
        <v>0.17847222222222223</v>
      </c>
      <c r="K134" s="22">
        <v>25</v>
      </c>
      <c r="L134" s="48">
        <v>0.1763888888888889</v>
      </c>
      <c r="M134" s="22">
        <v>24</v>
      </c>
      <c r="N134" s="21">
        <v>0.2555555555555556</v>
      </c>
      <c r="O134" s="22">
        <v>24</v>
      </c>
      <c r="P134" s="34">
        <v>0.2465277777777778</v>
      </c>
      <c r="Q134" s="22">
        <v>26</v>
      </c>
      <c r="R134" s="34">
        <v>0.24027777777777778</v>
      </c>
      <c r="S134" s="22">
        <v>23</v>
      </c>
      <c r="T134" s="34">
        <v>0.22569444444444445</v>
      </c>
      <c r="U134" s="22">
        <v>26</v>
      </c>
      <c r="V134" s="29">
        <v>0.21805555555555556</v>
      </c>
      <c r="W134" s="22">
        <v>26</v>
      </c>
      <c r="X134" s="50">
        <v>0.21041666666666667</v>
      </c>
      <c r="Y134" s="22">
        <v>26</v>
      </c>
      <c r="Z134" s="51">
        <v>0.17222222222222225</v>
      </c>
      <c r="AA134" s="22">
        <v>43</v>
      </c>
    </row>
    <row r="135" spans="4:27" ht="12.75" customHeight="1" hidden="1">
      <c r="D135" s="21">
        <v>0.19791666666666666</v>
      </c>
      <c r="E135" s="22">
        <v>26</v>
      </c>
      <c r="F135" s="51">
        <v>0.1909722222222222</v>
      </c>
      <c r="G135" s="22">
        <v>26</v>
      </c>
      <c r="H135" s="51">
        <v>0.1875</v>
      </c>
      <c r="I135" s="22">
        <v>25</v>
      </c>
      <c r="J135" s="51">
        <v>0.1798611111111111</v>
      </c>
      <c r="K135" s="22">
        <v>25</v>
      </c>
      <c r="L135" s="48">
        <v>0.17777777777777778</v>
      </c>
      <c r="M135" s="22">
        <v>24</v>
      </c>
      <c r="N135" s="21">
        <v>0.25625</v>
      </c>
      <c r="O135" s="22">
        <v>24</v>
      </c>
      <c r="P135" s="34">
        <v>0.24722222222222223</v>
      </c>
      <c r="Q135" s="22">
        <v>26</v>
      </c>
      <c r="R135" s="34">
        <v>0.24097222222222223</v>
      </c>
      <c r="S135" s="22">
        <v>22</v>
      </c>
      <c r="T135" s="34">
        <v>0.2263888888888889</v>
      </c>
      <c r="U135" s="22">
        <v>26</v>
      </c>
      <c r="V135" s="29">
        <v>0.21944444444444444</v>
      </c>
      <c r="W135" s="22">
        <v>26</v>
      </c>
      <c r="X135" s="50">
        <v>0.21180555555555555</v>
      </c>
      <c r="Y135" s="22">
        <v>26</v>
      </c>
      <c r="Z135" s="51">
        <v>0.1729166666666667</v>
      </c>
      <c r="AA135" s="22">
        <v>43</v>
      </c>
    </row>
    <row r="136" spans="4:27" ht="12.75" customHeight="1" hidden="1">
      <c r="D136" s="21">
        <v>0.1986111111111111</v>
      </c>
      <c r="E136" s="22">
        <v>25</v>
      </c>
      <c r="F136" s="51">
        <v>0.19236111111111112</v>
      </c>
      <c r="G136" s="22">
        <v>26</v>
      </c>
      <c r="H136" s="51">
        <v>0.18958333333333333</v>
      </c>
      <c r="I136" s="22">
        <v>25</v>
      </c>
      <c r="J136" s="51">
        <v>0.18055555555555555</v>
      </c>
      <c r="K136" s="22">
        <v>24</v>
      </c>
      <c r="L136" s="48">
        <v>0.17847222222222223</v>
      </c>
      <c r="M136" s="22">
        <v>23</v>
      </c>
      <c r="N136" s="21">
        <v>0.2569444444444445</v>
      </c>
      <c r="O136" s="22">
        <v>23</v>
      </c>
      <c r="P136" s="34">
        <v>0.24791666666666667</v>
      </c>
      <c r="Q136" s="22">
        <v>25</v>
      </c>
      <c r="R136" s="34">
        <v>0.24166666666666667</v>
      </c>
      <c r="S136" s="22">
        <v>22</v>
      </c>
      <c r="T136" s="34">
        <v>0.22708333333333333</v>
      </c>
      <c r="U136" s="22">
        <v>25</v>
      </c>
      <c r="V136" s="29">
        <v>0.22013888888888888</v>
      </c>
      <c r="W136" s="22">
        <v>25</v>
      </c>
      <c r="X136" s="50">
        <v>0.2125</v>
      </c>
      <c r="Y136" s="22">
        <v>25</v>
      </c>
      <c r="Z136" s="51"/>
      <c r="AA136" s="22"/>
    </row>
    <row r="137" spans="4:27" ht="12.75" customHeight="1" hidden="1">
      <c r="D137" s="21">
        <v>0.2</v>
      </c>
      <c r="E137" s="22">
        <v>25</v>
      </c>
      <c r="F137" s="51">
        <v>0.19305555555555554</v>
      </c>
      <c r="G137" s="22">
        <v>25</v>
      </c>
      <c r="H137" s="51">
        <v>0.19027777777777777</v>
      </c>
      <c r="I137" s="22">
        <v>24</v>
      </c>
      <c r="J137" s="51">
        <v>0.18194444444444444</v>
      </c>
      <c r="K137" s="22">
        <v>24</v>
      </c>
      <c r="L137" s="48">
        <v>0.1798611111111111</v>
      </c>
      <c r="M137" s="22">
        <v>23</v>
      </c>
      <c r="N137" s="21">
        <v>0.2576388888888889</v>
      </c>
      <c r="O137" s="22">
        <v>23</v>
      </c>
      <c r="P137" s="34">
        <v>0.24861111111111112</v>
      </c>
      <c r="Q137" s="22">
        <v>25</v>
      </c>
      <c r="R137" s="34">
        <v>0.2423611111111111</v>
      </c>
      <c r="S137" s="22">
        <v>21</v>
      </c>
      <c r="T137" s="34">
        <v>0.22777777777777777</v>
      </c>
      <c r="U137" s="22">
        <v>25</v>
      </c>
      <c r="V137" s="29">
        <v>0.22083333333333333</v>
      </c>
      <c r="W137" s="22">
        <v>25</v>
      </c>
      <c r="X137" s="50">
        <v>0.2138888888888889</v>
      </c>
      <c r="Y137" s="22">
        <v>25</v>
      </c>
      <c r="Z137" s="51">
        <v>0.17361111111111113</v>
      </c>
      <c r="AA137" s="22">
        <v>42</v>
      </c>
    </row>
    <row r="138" spans="4:27" ht="12.75" customHeight="1" hidden="1">
      <c r="D138" s="21">
        <v>0.20069444444444443</v>
      </c>
      <c r="E138" s="22">
        <v>24</v>
      </c>
      <c r="F138" s="51">
        <v>0.19444444444444445</v>
      </c>
      <c r="G138" s="22">
        <v>25</v>
      </c>
      <c r="H138" s="51">
        <v>0.19166666666666665</v>
      </c>
      <c r="I138" s="22">
        <v>24</v>
      </c>
      <c r="J138" s="51">
        <v>0.1826388888888889</v>
      </c>
      <c r="K138" s="22">
        <v>23</v>
      </c>
      <c r="L138" s="48">
        <v>0.18055555555555555</v>
      </c>
      <c r="M138" s="22">
        <v>22</v>
      </c>
      <c r="N138" s="21">
        <v>0.25833333333333336</v>
      </c>
      <c r="O138" s="22">
        <v>22</v>
      </c>
      <c r="P138" s="34">
        <v>0.24930555555555556</v>
      </c>
      <c r="Q138" s="22">
        <v>24</v>
      </c>
      <c r="R138" s="34">
        <v>0.24305555555555555</v>
      </c>
      <c r="S138" s="22">
        <v>21</v>
      </c>
      <c r="T138" s="34">
        <v>0.22847222222222222</v>
      </c>
      <c r="U138" s="22">
        <v>24</v>
      </c>
      <c r="V138" s="29">
        <v>0.22152777777777777</v>
      </c>
      <c r="W138" s="22">
        <v>24</v>
      </c>
      <c r="X138" s="50">
        <v>0.21458333333333335</v>
      </c>
      <c r="Y138" s="22">
        <v>24</v>
      </c>
      <c r="Z138" s="51">
        <v>0.175</v>
      </c>
      <c r="AA138" s="22">
        <v>42</v>
      </c>
    </row>
    <row r="139" spans="4:27" ht="12.75" customHeight="1" hidden="1">
      <c r="D139" s="21">
        <v>0.2027777777777778</v>
      </c>
      <c r="E139" s="22">
        <v>24</v>
      </c>
      <c r="F139" s="51">
        <v>0.1951388888888889</v>
      </c>
      <c r="G139" s="22">
        <v>24</v>
      </c>
      <c r="H139" s="51">
        <v>0.19236111111111112</v>
      </c>
      <c r="I139" s="22">
        <v>23</v>
      </c>
      <c r="J139" s="51">
        <v>0.1840277777777778</v>
      </c>
      <c r="K139" s="22">
        <v>23</v>
      </c>
      <c r="L139" s="48">
        <v>0.18194444444444444</v>
      </c>
      <c r="M139" s="22">
        <v>22</v>
      </c>
      <c r="N139" s="21">
        <v>0.2590277777777778</v>
      </c>
      <c r="O139" s="22">
        <v>22</v>
      </c>
      <c r="P139" s="34">
        <v>0.25</v>
      </c>
      <c r="Q139" s="22">
        <v>24</v>
      </c>
      <c r="R139" s="34">
        <v>0.24375</v>
      </c>
      <c r="S139" s="22">
        <v>20</v>
      </c>
      <c r="T139" s="34">
        <v>0.22916666666666666</v>
      </c>
      <c r="U139" s="22">
        <v>24</v>
      </c>
      <c r="V139" s="29">
        <v>0.2222222222222222</v>
      </c>
      <c r="W139" s="22">
        <v>24</v>
      </c>
      <c r="X139" s="50">
        <v>0.21597222222222223</v>
      </c>
      <c r="Y139" s="22">
        <v>24</v>
      </c>
      <c r="Z139" s="51"/>
      <c r="AA139" s="22"/>
    </row>
    <row r="140" spans="4:27" ht="12.75" customHeight="1" hidden="1">
      <c r="D140" s="21">
        <v>0.2034722222222222</v>
      </c>
      <c r="E140" s="22">
        <v>23</v>
      </c>
      <c r="F140" s="51">
        <v>0.19652777777777777</v>
      </c>
      <c r="G140" s="22">
        <v>24</v>
      </c>
      <c r="H140" s="51">
        <v>0.19305555555555554</v>
      </c>
      <c r="I140" s="22">
        <v>23</v>
      </c>
      <c r="J140" s="51">
        <v>0.18472222222222223</v>
      </c>
      <c r="K140" s="22">
        <v>22</v>
      </c>
      <c r="L140" s="48">
        <v>0.1826388888888889</v>
      </c>
      <c r="M140" s="22">
        <v>21</v>
      </c>
      <c r="N140" s="21">
        <v>0.25972222222222224</v>
      </c>
      <c r="O140" s="22">
        <v>21</v>
      </c>
      <c r="P140" s="34">
        <v>0.25069444444444444</v>
      </c>
      <c r="Q140" s="22">
        <v>23</v>
      </c>
      <c r="R140" s="34">
        <v>0.24444444444444446</v>
      </c>
      <c r="S140" s="22">
        <v>20</v>
      </c>
      <c r="T140" s="34">
        <v>0.2298611111111111</v>
      </c>
      <c r="U140" s="22">
        <v>23</v>
      </c>
      <c r="V140" s="29">
        <v>0.22291666666666665</v>
      </c>
      <c r="W140" s="22">
        <v>23</v>
      </c>
      <c r="X140" s="50">
        <v>0.21666666666666667</v>
      </c>
      <c r="Y140" s="22">
        <v>23</v>
      </c>
      <c r="Z140" s="51">
        <v>0.17569444444444446</v>
      </c>
      <c r="AA140" s="22">
        <v>41</v>
      </c>
    </row>
    <row r="141" spans="4:27" ht="12.75" customHeight="1" hidden="1">
      <c r="D141" s="21">
        <v>0.20486111111111113</v>
      </c>
      <c r="E141" s="22">
        <v>23</v>
      </c>
      <c r="F141" s="51">
        <v>0.19722222222222222</v>
      </c>
      <c r="G141" s="22">
        <v>23</v>
      </c>
      <c r="H141" s="51">
        <v>0.19375</v>
      </c>
      <c r="I141" s="22">
        <v>22</v>
      </c>
      <c r="J141" s="51">
        <v>0.18611111111111112</v>
      </c>
      <c r="K141" s="22">
        <v>22</v>
      </c>
      <c r="L141" s="48">
        <v>0.1840277777777778</v>
      </c>
      <c r="M141" s="22">
        <v>21</v>
      </c>
      <c r="N141" s="21">
        <v>0.2604166666666667</v>
      </c>
      <c r="O141" s="22">
        <v>21</v>
      </c>
      <c r="P141" s="34">
        <v>0.2513888888888889</v>
      </c>
      <c r="Q141" s="22">
        <v>23</v>
      </c>
      <c r="R141" s="34">
        <v>0.24513888888888888</v>
      </c>
      <c r="S141" s="22">
        <v>19</v>
      </c>
      <c r="T141" s="34">
        <v>0.23055555555555554</v>
      </c>
      <c r="U141" s="22">
        <v>23</v>
      </c>
      <c r="V141" s="29">
        <v>0.2236111111111111</v>
      </c>
      <c r="W141" s="22">
        <v>23</v>
      </c>
      <c r="X141" s="50">
        <v>0.21805555555555556</v>
      </c>
      <c r="Y141" s="22">
        <v>23</v>
      </c>
      <c r="Z141" s="51">
        <v>0.17708333333333334</v>
      </c>
      <c r="AA141" s="22">
        <v>41</v>
      </c>
    </row>
    <row r="142" spans="4:27" ht="12.75" customHeight="1" hidden="1">
      <c r="D142" s="21">
        <v>0.20555555555555557</v>
      </c>
      <c r="E142" s="22">
        <v>22</v>
      </c>
      <c r="F142" s="51">
        <v>0.1986111111111111</v>
      </c>
      <c r="G142" s="22">
        <v>23</v>
      </c>
      <c r="H142" s="51">
        <v>0.194444444444444</v>
      </c>
      <c r="I142" s="22">
        <v>22</v>
      </c>
      <c r="J142" s="51">
        <v>0.18680555555555556</v>
      </c>
      <c r="K142" s="22">
        <v>21</v>
      </c>
      <c r="L142" s="48">
        <v>0.18472222222222223</v>
      </c>
      <c r="M142" s="22">
        <v>20</v>
      </c>
      <c r="N142" s="21">
        <v>0.2611111111111111</v>
      </c>
      <c r="O142" s="22">
        <v>20</v>
      </c>
      <c r="P142" s="34">
        <v>0.2520833333333333</v>
      </c>
      <c r="Q142" s="22">
        <v>22</v>
      </c>
      <c r="R142" s="34">
        <v>0.24583333333333335</v>
      </c>
      <c r="S142" s="22">
        <v>19</v>
      </c>
      <c r="T142" s="34">
        <v>0.23125</v>
      </c>
      <c r="U142" s="22">
        <v>22</v>
      </c>
      <c r="V142" s="29">
        <v>0.22430555555555556</v>
      </c>
      <c r="W142" s="22">
        <v>22</v>
      </c>
      <c r="X142" s="50">
        <v>0.21875</v>
      </c>
      <c r="Y142" s="22">
        <v>22</v>
      </c>
      <c r="Z142" s="51"/>
      <c r="AA142" s="22"/>
    </row>
    <row r="143" spans="4:27" ht="12.75" customHeight="1" hidden="1">
      <c r="D143" s="21">
        <v>0.20694444444444446</v>
      </c>
      <c r="E143" s="22">
        <v>22</v>
      </c>
      <c r="F143" s="51">
        <v>0.19930555555555554</v>
      </c>
      <c r="G143" s="22">
        <v>22</v>
      </c>
      <c r="H143" s="51">
        <v>0.195138888888888</v>
      </c>
      <c r="I143" s="22">
        <v>21</v>
      </c>
      <c r="J143" s="51">
        <v>0.1875</v>
      </c>
      <c r="K143" s="22">
        <v>21</v>
      </c>
      <c r="L143" s="48">
        <v>0.18611111111111112</v>
      </c>
      <c r="M143" s="22">
        <v>20</v>
      </c>
      <c r="N143" s="21">
        <v>0.26180555555555557</v>
      </c>
      <c r="O143" s="22">
        <v>20</v>
      </c>
      <c r="P143" s="34">
        <v>0.25277777777777777</v>
      </c>
      <c r="Q143" s="22">
        <v>22</v>
      </c>
      <c r="R143" s="34">
        <v>0.2465277777777778</v>
      </c>
      <c r="S143" s="22">
        <v>18</v>
      </c>
      <c r="T143" s="34">
        <v>0.23194444444444443</v>
      </c>
      <c r="U143" s="22">
        <v>22</v>
      </c>
      <c r="V143" s="29">
        <v>0.225</v>
      </c>
      <c r="W143" s="22">
        <v>22</v>
      </c>
      <c r="X143" s="50">
        <v>0.22013888888888888</v>
      </c>
      <c r="Y143" s="22">
        <v>22</v>
      </c>
      <c r="Z143" s="51">
        <v>0.17777777777777778</v>
      </c>
      <c r="AA143" s="22">
        <v>40</v>
      </c>
    </row>
    <row r="144" spans="4:27" ht="12.75" customHeight="1" hidden="1">
      <c r="D144" s="21">
        <v>0.2076388888888889</v>
      </c>
      <c r="E144" s="22">
        <v>21</v>
      </c>
      <c r="F144" s="51">
        <v>0.2</v>
      </c>
      <c r="G144" s="22">
        <v>22</v>
      </c>
      <c r="H144" s="51">
        <v>0.195833333333332</v>
      </c>
      <c r="I144" s="22">
        <v>21</v>
      </c>
      <c r="J144" s="51">
        <v>0.188194444444444</v>
      </c>
      <c r="K144" s="22">
        <v>20</v>
      </c>
      <c r="L144" s="48">
        <v>0.18680555555555556</v>
      </c>
      <c r="M144" s="22">
        <v>19</v>
      </c>
      <c r="N144" s="21">
        <v>0.2625</v>
      </c>
      <c r="O144" s="22">
        <v>19</v>
      </c>
      <c r="P144" s="34">
        <v>0.2534722222222222</v>
      </c>
      <c r="Q144" s="22">
        <v>21</v>
      </c>
      <c r="R144" s="34">
        <v>0.24722222222222223</v>
      </c>
      <c r="S144" s="22">
        <v>18</v>
      </c>
      <c r="T144" s="34">
        <v>0.23263888888888887</v>
      </c>
      <c r="U144" s="22">
        <v>21</v>
      </c>
      <c r="V144" s="29">
        <v>0.22569444444444445</v>
      </c>
      <c r="W144" s="22">
        <v>21</v>
      </c>
      <c r="X144" s="50">
        <v>0.22083333333333333</v>
      </c>
      <c r="Y144" s="22">
        <v>21</v>
      </c>
      <c r="Z144" s="51">
        <v>0.17916666666666667</v>
      </c>
      <c r="AA144" s="22">
        <v>40</v>
      </c>
    </row>
    <row r="145" spans="4:27" ht="12.75" customHeight="1" hidden="1">
      <c r="D145" s="21">
        <v>0.20972222222222223</v>
      </c>
      <c r="E145" s="22">
        <v>21</v>
      </c>
      <c r="F145" s="51">
        <v>0.20069444444444443</v>
      </c>
      <c r="G145" s="22">
        <v>21</v>
      </c>
      <c r="H145" s="51">
        <v>0.196527777777776</v>
      </c>
      <c r="I145" s="22">
        <v>20</v>
      </c>
      <c r="J145" s="51">
        <v>0.188888888888889</v>
      </c>
      <c r="K145" s="22">
        <v>20</v>
      </c>
      <c r="L145" s="48">
        <v>0.1875</v>
      </c>
      <c r="M145" s="22">
        <v>19</v>
      </c>
      <c r="N145" s="21">
        <v>0.26319444444444445</v>
      </c>
      <c r="O145" s="22">
        <v>19</v>
      </c>
      <c r="P145" s="34">
        <v>0.25416666666666665</v>
      </c>
      <c r="Q145" s="22">
        <v>21</v>
      </c>
      <c r="R145" s="34">
        <v>0.24791666666666667</v>
      </c>
      <c r="S145" s="22">
        <v>17</v>
      </c>
      <c r="T145" s="34">
        <v>0.2333333333333333</v>
      </c>
      <c r="U145" s="22">
        <v>21</v>
      </c>
      <c r="V145" s="29">
        <v>0.2263888888888889</v>
      </c>
      <c r="W145" s="22">
        <v>21</v>
      </c>
      <c r="X145" s="50">
        <v>0.2222222222222222</v>
      </c>
      <c r="Y145" s="22">
        <v>21</v>
      </c>
      <c r="Z145" s="51"/>
      <c r="AA145" s="22"/>
    </row>
    <row r="146" spans="4:27" ht="12.75" customHeight="1" hidden="1">
      <c r="D146" s="21">
        <v>0.21041666666666667</v>
      </c>
      <c r="E146" s="22">
        <v>20</v>
      </c>
      <c r="F146" s="51">
        <v>0.20138888888888887</v>
      </c>
      <c r="G146" s="22">
        <v>21</v>
      </c>
      <c r="H146" s="51">
        <v>0.19722222222222</v>
      </c>
      <c r="I146" s="22">
        <v>20</v>
      </c>
      <c r="J146" s="51">
        <v>0.189583333333333</v>
      </c>
      <c r="K146" s="22">
        <v>19</v>
      </c>
      <c r="L146" s="48">
        <v>0.188194444444444</v>
      </c>
      <c r="M146" s="22">
        <v>18</v>
      </c>
      <c r="N146" s="21">
        <v>0.2638888888888889</v>
      </c>
      <c r="O146" s="22">
        <v>18</v>
      </c>
      <c r="P146" s="34">
        <v>0.2548611111111111</v>
      </c>
      <c r="Q146" s="22">
        <v>20</v>
      </c>
      <c r="R146" s="34">
        <v>0.24861111111111112</v>
      </c>
      <c r="S146" s="22">
        <v>17</v>
      </c>
      <c r="T146" s="34">
        <v>0.2340277777777778</v>
      </c>
      <c r="U146" s="22">
        <v>20</v>
      </c>
      <c r="V146" s="29">
        <v>0.22708333333333333</v>
      </c>
      <c r="W146" s="22">
        <v>20</v>
      </c>
      <c r="X146" s="50">
        <v>0.22291666666666665</v>
      </c>
      <c r="Y146" s="22">
        <v>20</v>
      </c>
      <c r="Z146" s="51">
        <v>0.1798611111111111</v>
      </c>
      <c r="AA146" s="22">
        <v>39</v>
      </c>
    </row>
    <row r="147" spans="4:27" ht="12.75" customHeight="1" hidden="1">
      <c r="D147" s="21">
        <v>0.21180555555555555</v>
      </c>
      <c r="E147" s="22">
        <v>20</v>
      </c>
      <c r="F147" s="51">
        <v>0.2020833333333333</v>
      </c>
      <c r="G147" s="22">
        <v>20</v>
      </c>
      <c r="H147" s="51">
        <v>0.197916666666664</v>
      </c>
      <c r="I147" s="22">
        <v>19</v>
      </c>
      <c r="J147" s="51">
        <v>0.190277777777778</v>
      </c>
      <c r="K147" s="22">
        <v>19</v>
      </c>
      <c r="L147" s="48">
        <v>0.188888888888889</v>
      </c>
      <c r="M147" s="22">
        <v>18</v>
      </c>
      <c r="N147" s="21">
        <v>0.26458333333333334</v>
      </c>
      <c r="O147" s="22">
        <v>18</v>
      </c>
      <c r="P147" s="34">
        <v>0.2555555555555556</v>
      </c>
      <c r="Q147" s="22">
        <v>20</v>
      </c>
      <c r="R147" s="34">
        <v>0.24930555555555556</v>
      </c>
      <c r="S147" s="22">
        <v>16</v>
      </c>
      <c r="T147" s="34">
        <v>0.2347222222222222</v>
      </c>
      <c r="U147" s="22">
        <v>20</v>
      </c>
      <c r="V147" s="29">
        <v>0.22777777777777777</v>
      </c>
      <c r="W147" s="22">
        <v>20</v>
      </c>
      <c r="X147" s="50">
        <v>0.223611111111111</v>
      </c>
      <c r="Y147" s="22">
        <v>20</v>
      </c>
      <c r="Z147" s="51">
        <v>0.18055555555555555</v>
      </c>
      <c r="AA147" s="22">
        <v>39</v>
      </c>
    </row>
    <row r="148" spans="4:27" ht="12.75" customHeight="1" hidden="1">
      <c r="D148" s="21"/>
      <c r="E148" s="22">
        <v>19</v>
      </c>
      <c r="F148" s="51">
        <v>0.2027777777777778</v>
      </c>
      <c r="G148" s="22">
        <v>20</v>
      </c>
      <c r="H148" s="51">
        <v>0.198611111111108</v>
      </c>
      <c r="I148" s="22">
        <v>19</v>
      </c>
      <c r="J148" s="51">
        <v>0.190972222222222</v>
      </c>
      <c r="K148" s="22">
        <v>18</v>
      </c>
      <c r="L148" s="48">
        <v>0.189583333333333</v>
      </c>
      <c r="M148" s="22">
        <v>17</v>
      </c>
      <c r="N148" s="21">
        <v>0.2652777777777778</v>
      </c>
      <c r="O148" s="22">
        <v>17</v>
      </c>
      <c r="P148" s="34">
        <v>0.25625</v>
      </c>
      <c r="Q148" s="22">
        <v>19</v>
      </c>
      <c r="R148" s="34">
        <v>0.25</v>
      </c>
      <c r="S148" s="22">
        <v>16</v>
      </c>
      <c r="T148" s="34">
        <v>0.2354166666666667</v>
      </c>
      <c r="U148" s="22">
        <v>19</v>
      </c>
      <c r="V148" s="29">
        <v>0.22847222222222222</v>
      </c>
      <c r="W148" s="22">
        <v>19</v>
      </c>
      <c r="X148" s="50">
        <v>0.224305555555556</v>
      </c>
      <c r="Y148" s="22">
        <v>19</v>
      </c>
      <c r="Z148" s="51"/>
      <c r="AA148" s="22"/>
    </row>
    <row r="149" spans="4:27" ht="12.75" customHeight="1" hidden="1">
      <c r="D149" s="21">
        <v>0.2125</v>
      </c>
      <c r="E149" s="22">
        <v>18</v>
      </c>
      <c r="F149" s="51">
        <v>0.2034722222222222</v>
      </c>
      <c r="G149" s="22">
        <v>19</v>
      </c>
      <c r="H149" s="51">
        <v>0.199305555555552</v>
      </c>
      <c r="I149" s="22">
        <v>18</v>
      </c>
      <c r="J149" s="51">
        <v>0.191666666666667</v>
      </c>
      <c r="K149" s="22">
        <v>18</v>
      </c>
      <c r="L149" s="48">
        <v>0.190277777777778</v>
      </c>
      <c r="M149" s="22">
        <v>17</v>
      </c>
      <c r="N149" s="21">
        <v>0.2659722222222222</v>
      </c>
      <c r="O149" s="22">
        <v>17</v>
      </c>
      <c r="P149" s="34">
        <v>0.2569444444444445</v>
      </c>
      <c r="Q149" s="22">
        <v>19</v>
      </c>
      <c r="R149" s="34">
        <v>0.25069444444444444</v>
      </c>
      <c r="S149" s="22">
        <v>15</v>
      </c>
      <c r="T149" s="34">
        <v>0.23611111111111113</v>
      </c>
      <c r="U149" s="22">
        <v>19</v>
      </c>
      <c r="V149" s="29">
        <v>0.22916666666666666</v>
      </c>
      <c r="W149" s="22">
        <v>19</v>
      </c>
      <c r="X149" s="50">
        <v>0.225</v>
      </c>
      <c r="Y149" s="22">
        <v>19</v>
      </c>
      <c r="Z149" s="51">
        <v>0.18125</v>
      </c>
      <c r="AA149" s="22">
        <v>38</v>
      </c>
    </row>
    <row r="150" spans="4:27" ht="12.75" customHeight="1" hidden="1">
      <c r="D150" s="21">
        <v>0.2138888888888889</v>
      </c>
      <c r="E150" s="22">
        <v>18</v>
      </c>
      <c r="F150" s="51">
        <v>0.20486111111111113</v>
      </c>
      <c r="G150" s="22">
        <v>19</v>
      </c>
      <c r="H150" s="51">
        <v>0.199999999999996</v>
      </c>
      <c r="I150" s="22">
        <v>18</v>
      </c>
      <c r="J150" s="51">
        <v>0.192361111111111</v>
      </c>
      <c r="K150" s="22">
        <v>17</v>
      </c>
      <c r="L150" s="48">
        <v>0.190972222222222</v>
      </c>
      <c r="M150" s="22">
        <v>16</v>
      </c>
      <c r="N150" s="21">
        <v>0.26666666666666666</v>
      </c>
      <c r="O150" s="22">
        <v>16</v>
      </c>
      <c r="P150" s="34">
        <v>0.2576388888888889</v>
      </c>
      <c r="Q150" s="22">
        <v>18</v>
      </c>
      <c r="R150" s="34">
        <v>0.2513888888888889</v>
      </c>
      <c r="S150" s="22">
        <v>14</v>
      </c>
      <c r="T150" s="34">
        <v>0.23680555555555557</v>
      </c>
      <c r="U150" s="22">
        <v>18</v>
      </c>
      <c r="V150" s="29">
        <v>0.2298611111111111</v>
      </c>
      <c r="W150" s="22">
        <v>18</v>
      </c>
      <c r="X150" s="50">
        <v>0.225694444444444</v>
      </c>
      <c r="Y150" s="22">
        <v>18</v>
      </c>
      <c r="Z150" s="51">
        <v>0.1826388888888889</v>
      </c>
      <c r="AA150" s="22">
        <v>38</v>
      </c>
    </row>
    <row r="151" spans="4:27" ht="12.75" customHeight="1" hidden="1">
      <c r="D151" s="21"/>
      <c r="E151" s="22">
        <v>17</v>
      </c>
      <c r="F151" s="51">
        <v>0.20555555555555557</v>
      </c>
      <c r="G151" s="22">
        <v>18</v>
      </c>
      <c r="H151" s="51">
        <v>0.20069444444444</v>
      </c>
      <c r="I151" s="22">
        <v>17</v>
      </c>
      <c r="J151" s="51">
        <v>0.193055555555556</v>
      </c>
      <c r="K151" s="22">
        <v>17</v>
      </c>
      <c r="L151" s="48">
        <v>0.191666666666667</v>
      </c>
      <c r="M151" s="22">
        <v>16</v>
      </c>
      <c r="N151" s="21">
        <v>0.2673611111111111</v>
      </c>
      <c r="O151" s="22">
        <v>16</v>
      </c>
      <c r="P151" s="34">
        <v>0.25833333333333336</v>
      </c>
      <c r="Q151" s="22">
        <v>18</v>
      </c>
      <c r="R151" s="34">
        <v>0.2520833333333333</v>
      </c>
      <c r="S151" s="22">
        <v>13</v>
      </c>
      <c r="T151" s="34">
        <v>0.2375</v>
      </c>
      <c r="U151" s="22">
        <v>18</v>
      </c>
      <c r="V151" s="29">
        <v>0.23055555555555554</v>
      </c>
      <c r="W151" s="22">
        <v>18</v>
      </c>
      <c r="X151" s="50">
        <v>0.226388888888889</v>
      </c>
      <c r="Y151" s="22">
        <v>18</v>
      </c>
      <c r="Z151" s="51"/>
      <c r="AA151" s="22"/>
    </row>
    <row r="152" spans="4:27" ht="12.75" customHeight="1" hidden="1">
      <c r="D152" s="21">
        <v>0.21458333333333335</v>
      </c>
      <c r="E152" s="22">
        <v>16</v>
      </c>
      <c r="F152" s="51">
        <v>0.20694444444444446</v>
      </c>
      <c r="G152" s="22">
        <v>18</v>
      </c>
      <c r="H152" s="51">
        <v>0.201388888888884</v>
      </c>
      <c r="I152" s="22">
        <v>17</v>
      </c>
      <c r="J152" s="51">
        <v>0.19375</v>
      </c>
      <c r="K152" s="22">
        <v>16</v>
      </c>
      <c r="L152" s="48">
        <v>0.192361111111111</v>
      </c>
      <c r="M152" s="22">
        <v>15</v>
      </c>
      <c r="N152" s="21">
        <v>0.26805555555555555</v>
      </c>
      <c r="O152" s="22">
        <v>15</v>
      </c>
      <c r="P152" s="34">
        <v>0.2590277777777778</v>
      </c>
      <c r="Q152" s="22">
        <v>17</v>
      </c>
      <c r="R152" s="34">
        <v>0.25277777777777777</v>
      </c>
      <c r="S152" s="22">
        <v>12</v>
      </c>
      <c r="T152" s="34">
        <v>0.23819444444444446</v>
      </c>
      <c r="U152" s="22">
        <v>17</v>
      </c>
      <c r="V152" s="29">
        <v>0.23125</v>
      </c>
      <c r="W152" s="22">
        <v>17</v>
      </c>
      <c r="X152" s="50">
        <v>0.227083333333333</v>
      </c>
      <c r="Y152" s="22">
        <v>17</v>
      </c>
      <c r="Z152" s="51">
        <v>0.18333333333333335</v>
      </c>
      <c r="AA152" s="22">
        <v>37</v>
      </c>
    </row>
    <row r="153" spans="4:27" ht="12.75" customHeight="1" hidden="1">
      <c r="D153" s="21">
        <v>0.21597222222222223</v>
      </c>
      <c r="E153" s="22">
        <v>16</v>
      </c>
      <c r="F153" s="30"/>
      <c r="G153" s="22">
        <v>17</v>
      </c>
      <c r="H153" s="51">
        <v>0.202083333333328</v>
      </c>
      <c r="I153" s="22">
        <v>16</v>
      </c>
      <c r="J153" s="51">
        <v>0.194444444444444</v>
      </c>
      <c r="K153" s="22">
        <v>16</v>
      </c>
      <c r="L153" s="48">
        <v>0.193055555555556</v>
      </c>
      <c r="M153" s="22">
        <v>15</v>
      </c>
      <c r="N153" s="21">
        <v>0.26875</v>
      </c>
      <c r="O153" s="22">
        <v>14</v>
      </c>
      <c r="P153" s="34">
        <v>0.25972222222222224</v>
      </c>
      <c r="Q153" s="22">
        <v>17</v>
      </c>
      <c r="R153" s="34">
        <v>0.2534722222222222</v>
      </c>
      <c r="S153" s="22">
        <v>11</v>
      </c>
      <c r="T153" s="34">
        <v>0.2388888888888889</v>
      </c>
      <c r="U153" s="22">
        <v>17</v>
      </c>
      <c r="V153" s="29">
        <v>0.23194444444444443</v>
      </c>
      <c r="W153" s="22">
        <v>17</v>
      </c>
      <c r="X153" s="50">
        <v>0.227777777777778</v>
      </c>
      <c r="Y153" s="22">
        <v>17</v>
      </c>
      <c r="Z153" s="51">
        <v>0.18472222222222223</v>
      </c>
      <c r="AA153" s="22">
        <v>37</v>
      </c>
    </row>
    <row r="154" spans="4:27" ht="12.75" customHeight="1" hidden="1">
      <c r="D154" s="21"/>
      <c r="E154" s="22">
        <v>15</v>
      </c>
      <c r="F154" s="51">
        <v>0.2076388888888889</v>
      </c>
      <c r="G154" s="22">
        <v>16</v>
      </c>
      <c r="H154" s="51">
        <v>0.202777777777772</v>
      </c>
      <c r="I154" s="22">
        <v>16</v>
      </c>
      <c r="J154" s="51">
        <v>0.195138888888889</v>
      </c>
      <c r="K154" s="22">
        <v>15</v>
      </c>
      <c r="L154" s="48">
        <v>0.19375</v>
      </c>
      <c r="M154" s="22">
        <v>14</v>
      </c>
      <c r="N154" s="21">
        <v>0.26944444444444443</v>
      </c>
      <c r="O154" s="22">
        <v>13</v>
      </c>
      <c r="P154" s="34">
        <v>0.2604166666666667</v>
      </c>
      <c r="Q154" s="22">
        <v>16</v>
      </c>
      <c r="R154" s="35"/>
      <c r="S154" s="22">
        <v>10</v>
      </c>
      <c r="T154" s="34">
        <v>0.23958333333333334</v>
      </c>
      <c r="U154" s="22">
        <v>16</v>
      </c>
      <c r="V154" s="29">
        <v>0.23263888888888887</v>
      </c>
      <c r="W154" s="22">
        <v>16</v>
      </c>
      <c r="X154" s="50">
        <v>0.228472222222222</v>
      </c>
      <c r="Y154" s="22">
        <v>16</v>
      </c>
      <c r="Z154" s="51"/>
      <c r="AA154" s="22"/>
    </row>
    <row r="155" spans="4:27" ht="12.75" customHeight="1" hidden="1">
      <c r="D155" s="21">
        <v>0.21666666666666667</v>
      </c>
      <c r="E155" s="22">
        <v>14</v>
      </c>
      <c r="F155" s="51">
        <v>0.20902777777777778</v>
      </c>
      <c r="G155" s="22">
        <v>16</v>
      </c>
      <c r="H155" s="51">
        <v>0.203472222222216</v>
      </c>
      <c r="I155" s="22">
        <v>15</v>
      </c>
      <c r="J155" s="51">
        <v>0.195833333333333</v>
      </c>
      <c r="K155" s="22">
        <v>15</v>
      </c>
      <c r="L155" s="48">
        <v>0.194444444444444</v>
      </c>
      <c r="M155" s="22">
        <v>13</v>
      </c>
      <c r="N155" s="21">
        <v>0.2701388888888889</v>
      </c>
      <c r="O155" s="22">
        <v>12</v>
      </c>
      <c r="P155" s="34">
        <v>0.2611111111111111</v>
      </c>
      <c r="Q155" s="22">
        <v>16</v>
      </c>
      <c r="R155" s="34">
        <v>0.25416666666666665</v>
      </c>
      <c r="S155" s="22">
        <v>9</v>
      </c>
      <c r="T155" s="34">
        <v>0.24027777777777778</v>
      </c>
      <c r="U155" s="22">
        <v>16</v>
      </c>
      <c r="V155" s="29">
        <v>0.2333333333333333</v>
      </c>
      <c r="W155" s="22">
        <v>16</v>
      </c>
      <c r="X155" s="50">
        <v>0.229166666666667</v>
      </c>
      <c r="Y155" s="22">
        <v>16</v>
      </c>
      <c r="Z155" s="51">
        <v>0.18541666666666667</v>
      </c>
      <c r="AA155" s="22">
        <v>36</v>
      </c>
    </row>
    <row r="156" spans="4:27" ht="12.75" customHeight="1" hidden="1">
      <c r="D156" s="21">
        <v>0.21805555555555556</v>
      </c>
      <c r="E156" s="22">
        <v>14</v>
      </c>
      <c r="F156" s="30"/>
      <c r="G156" s="22">
        <v>15</v>
      </c>
      <c r="H156" s="51">
        <v>0.20416666666666</v>
      </c>
      <c r="I156" s="22">
        <v>15</v>
      </c>
      <c r="J156" s="51">
        <v>0.196527777777778</v>
      </c>
      <c r="K156" s="22">
        <v>14</v>
      </c>
      <c r="L156" s="48">
        <v>0.195138888888889</v>
      </c>
      <c r="M156" s="22">
        <v>12</v>
      </c>
      <c r="N156" s="21">
        <v>0.2708333333333333</v>
      </c>
      <c r="O156" s="22">
        <v>11</v>
      </c>
      <c r="P156" s="34">
        <v>0.26180555555555557</v>
      </c>
      <c r="Q156" s="22">
        <v>15</v>
      </c>
      <c r="R156" s="35"/>
      <c r="S156" s="22">
        <v>8</v>
      </c>
      <c r="T156" s="34">
        <v>0.24097222222222223</v>
      </c>
      <c r="U156" s="22">
        <v>15</v>
      </c>
      <c r="V156" s="29">
        <v>0.2340277777777778</v>
      </c>
      <c r="W156" s="22">
        <v>15</v>
      </c>
      <c r="X156" s="50">
        <v>0.229861111111111</v>
      </c>
      <c r="Y156" s="22">
        <v>15</v>
      </c>
      <c r="Z156" s="51">
        <v>0.18680555555555556</v>
      </c>
      <c r="AA156" s="22">
        <v>36</v>
      </c>
    </row>
    <row r="157" spans="4:27" ht="12.75" customHeight="1" hidden="1">
      <c r="D157" s="21">
        <v>0.21875</v>
      </c>
      <c r="E157" s="22">
        <v>13</v>
      </c>
      <c r="F157" s="51">
        <v>0.20972222222222223</v>
      </c>
      <c r="G157" s="22">
        <v>14</v>
      </c>
      <c r="H157" s="51">
        <v>0.204861111111104</v>
      </c>
      <c r="I157" s="22">
        <v>14</v>
      </c>
      <c r="J157" s="51">
        <v>0.197222222222222</v>
      </c>
      <c r="K157" s="22">
        <v>14</v>
      </c>
      <c r="L157" s="48">
        <v>0.195833333333333</v>
      </c>
      <c r="M157" s="22">
        <v>11</v>
      </c>
      <c r="N157" s="21">
        <v>0.27152777777777776</v>
      </c>
      <c r="O157" s="22">
        <v>10</v>
      </c>
      <c r="P157" s="34">
        <v>0.2625</v>
      </c>
      <c r="Q157" s="22">
        <v>14</v>
      </c>
      <c r="R157" s="34">
        <v>0.2548611111111111</v>
      </c>
      <c r="S157" s="22">
        <v>7</v>
      </c>
      <c r="T157" s="34">
        <v>0.24166666666666667</v>
      </c>
      <c r="U157" s="22">
        <v>14</v>
      </c>
      <c r="V157" s="29">
        <v>0.2347222222222222</v>
      </c>
      <c r="W157" s="22">
        <v>15</v>
      </c>
      <c r="X157" s="50">
        <v>0.230555555555556</v>
      </c>
      <c r="Y157" s="22">
        <v>15</v>
      </c>
      <c r="Z157" s="51"/>
      <c r="AA157" s="22"/>
    </row>
    <row r="158" spans="4:27" ht="12.75" customHeight="1" hidden="1">
      <c r="D158" s="21">
        <v>0.21944444444444444</v>
      </c>
      <c r="E158" s="22">
        <v>12</v>
      </c>
      <c r="F158" s="51">
        <v>0.2111111111111111</v>
      </c>
      <c r="G158" s="22">
        <v>14</v>
      </c>
      <c r="H158" s="51">
        <v>0.205555555555548</v>
      </c>
      <c r="I158" s="22">
        <v>14</v>
      </c>
      <c r="J158" s="51">
        <v>0.197916666666667</v>
      </c>
      <c r="K158" s="22">
        <v>13</v>
      </c>
      <c r="L158" s="48">
        <v>0.196527777777778</v>
      </c>
      <c r="M158" s="22">
        <v>10</v>
      </c>
      <c r="N158" s="21">
        <v>0.2722222222222222</v>
      </c>
      <c r="O158" s="22">
        <v>9</v>
      </c>
      <c r="P158" s="34">
        <v>0.26319444444444445</v>
      </c>
      <c r="Q158" s="22">
        <v>13</v>
      </c>
      <c r="R158" s="35"/>
      <c r="S158" s="22">
        <v>6</v>
      </c>
      <c r="T158" s="34">
        <v>0.2423611111111111</v>
      </c>
      <c r="U158" s="22">
        <v>13</v>
      </c>
      <c r="V158" s="29">
        <v>0.2354166666666667</v>
      </c>
      <c r="W158" s="22">
        <v>14</v>
      </c>
      <c r="X158" s="50">
        <v>0.23125</v>
      </c>
      <c r="Y158" s="22">
        <v>14</v>
      </c>
      <c r="Z158" s="51">
        <v>0.1875</v>
      </c>
      <c r="AA158" s="22">
        <v>35</v>
      </c>
    </row>
    <row r="159" spans="4:27" ht="12.75" customHeight="1" hidden="1">
      <c r="D159" s="21">
        <v>0.22013888888888888</v>
      </c>
      <c r="E159" s="22">
        <v>11</v>
      </c>
      <c r="F159" s="30"/>
      <c r="G159" s="22">
        <v>13</v>
      </c>
      <c r="H159" s="51">
        <v>0.206249999999992</v>
      </c>
      <c r="I159" s="22">
        <v>13</v>
      </c>
      <c r="J159" s="51">
        <v>0.198611111111111</v>
      </c>
      <c r="K159" s="22">
        <v>13</v>
      </c>
      <c r="L159" s="48">
        <v>0.197222222222222</v>
      </c>
      <c r="M159" s="22">
        <v>10</v>
      </c>
      <c r="N159" s="21">
        <v>0.27291666666666664</v>
      </c>
      <c r="O159" s="22">
        <v>8</v>
      </c>
      <c r="P159" s="34">
        <v>0.2638888888888889</v>
      </c>
      <c r="Q159" s="22">
        <v>12</v>
      </c>
      <c r="R159" s="34">
        <v>0.2555555555555556</v>
      </c>
      <c r="S159" s="22">
        <v>5</v>
      </c>
      <c r="T159" s="34">
        <v>0.24305555555555555</v>
      </c>
      <c r="U159" s="22">
        <v>12</v>
      </c>
      <c r="V159" s="29">
        <v>0.23611111111111113</v>
      </c>
      <c r="W159" s="22">
        <v>14</v>
      </c>
      <c r="X159" s="50">
        <v>0.231944444444444</v>
      </c>
      <c r="Y159" s="22">
        <v>14</v>
      </c>
      <c r="Z159" s="51">
        <v>0.18819444444444444</v>
      </c>
      <c r="AA159" s="22">
        <v>35</v>
      </c>
    </row>
    <row r="160" spans="4:27" ht="12.75" customHeight="1" hidden="1">
      <c r="D160" s="21">
        <v>0.22083333333333333</v>
      </c>
      <c r="E160" s="22">
        <v>10</v>
      </c>
      <c r="F160" s="51">
        <v>0.21180555555555555</v>
      </c>
      <c r="G160" s="22">
        <v>12</v>
      </c>
      <c r="H160" s="51">
        <v>0.206944444444436</v>
      </c>
      <c r="I160" s="22">
        <v>13</v>
      </c>
      <c r="J160" s="51">
        <v>0.199305555555556</v>
      </c>
      <c r="K160" s="22">
        <v>12</v>
      </c>
      <c r="L160" s="48">
        <v>0.197916666666667</v>
      </c>
      <c r="M160" s="22">
        <v>9</v>
      </c>
      <c r="N160" s="21">
        <v>0.2736111111111111</v>
      </c>
      <c r="O160" s="22">
        <v>7</v>
      </c>
      <c r="P160" s="34">
        <v>0.26458333333333334</v>
      </c>
      <c r="Q160" s="22">
        <v>11</v>
      </c>
      <c r="R160" s="35"/>
      <c r="S160" s="22">
        <v>4</v>
      </c>
      <c r="T160" s="34">
        <v>0.24375</v>
      </c>
      <c r="U160" s="22">
        <v>11</v>
      </c>
      <c r="V160" s="29">
        <v>0.23680555555555557</v>
      </c>
      <c r="W160" s="22">
        <v>13</v>
      </c>
      <c r="X160" s="50">
        <v>0.232638888888889</v>
      </c>
      <c r="Y160" s="22">
        <v>13</v>
      </c>
      <c r="Z160" s="51"/>
      <c r="AA160" s="22"/>
    </row>
    <row r="161" spans="4:27" ht="12.75" customHeight="1" hidden="1">
      <c r="D161" s="21">
        <v>0.22152777777777777</v>
      </c>
      <c r="E161" s="22">
        <v>9</v>
      </c>
      <c r="F161" s="51">
        <v>0.21319444444444444</v>
      </c>
      <c r="G161" s="22">
        <v>12</v>
      </c>
      <c r="H161" s="51">
        <v>0.20763888888888</v>
      </c>
      <c r="I161" s="22">
        <v>12</v>
      </c>
      <c r="J161" s="51">
        <v>0.2</v>
      </c>
      <c r="K161" s="22">
        <v>12</v>
      </c>
      <c r="L161" s="48">
        <v>0.198611111111111</v>
      </c>
      <c r="M161" s="22">
        <v>8</v>
      </c>
      <c r="N161" s="21"/>
      <c r="O161" s="22">
        <v>6</v>
      </c>
      <c r="P161" s="34">
        <v>0.2652777777777778</v>
      </c>
      <c r="Q161" s="22">
        <v>10</v>
      </c>
      <c r="R161" s="34">
        <v>0.25625</v>
      </c>
      <c r="S161" s="22">
        <v>3</v>
      </c>
      <c r="T161" s="34">
        <v>0.24444444444444446</v>
      </c>
      <c r="U161" s="22">
        <v>10</v>
      </c>
      <c r="V161" s="29">
        <v>0.2375</v>
      </c>
      <c r="W161" s="22">
        <v>13</v>
      </c>
      <c r="X161" s="50">
        <v>0.233333333333333</v>
      </c>
      <c r="Y161" s="22">
        <v>13</v>
      </c>
      <c r="Z161" s="51">
        <v>0.18888888888888888</v>
      </c>
      <c r="AA161" s="22">
        <v>34</v>
      </c>
    </row>
    <row r="162" spans="4:27" ht="12.75" customHeight="1" hidden="1">
      <c r="D162" s="21">
        <v>0.2222222222222222</v>
      </c>
      <c r="E162" s="22">
        <v>8</v>
      </c>
      <c r="F162" s="51">
        <v>0.2138888888888889</v>
      </c>
      <c r="G162" s="22">
        <v>11</v>
      </c>
      <c r="H162" s="51">
        <v>0.208333333333324</v>
      </c>
      <c r="I162" s="22">
        <v>12</v>
      </c>
      <c r="J162" s="51">
        <v>0.200694444444444</v>
      </c>
      <c r="K162" s="22">
        <v>11</v>
      </c>
      <c r="L162" s="48">
        <v>0.199305555555556</v>
      </c>
      <c r="M162" s="22">
        <v>7</v>
      </c>
      <c r="N162" s="21">
        <v>0.2743055555555555</v>
      </c>
      <c r="O162" s="22">
        <v>5</v>
      </c>
      <c r="P162" s="34">
        <v>0.2659722222222222</v>
      </c>
      <c r="Q162" s="22">
        <v>9</v>
      </c>
      <c r="R162" s="35"/>
      <c r="S162" s="22">
        <v>2</v>
      </c>
      <c r="T162" s="34">
        <v>0.24513888888888888</v>
      </c>
      <c r="U162" s="22">
        <v>9</v>
      </c>
      <c r="V162" s="29">
        <v>0.23819444444444446</v>
      </c>
      <c r="W162" s="22">
        <v>12</v>
      </c>
      <c r="X162" s="50">
        <v>0.234027777777778</v>
      </c>
      <c r="Y162" s="22">
        <v>12</v>
      </c>
      <c r="Z162" s="51">
        <v>0.19027777777777777</v>
      </c>
      <c r="AA162" s="22">
        <v>34</v>
      </c>
    </row>
    <row r="163" spans="4:27" ht="12.75" customHeight="1" hidden="1">
      <c r="D163" s="21"/>
      <c r="E163" s="22">
        <v>7</v>
      </c>
      <c r="F163" s="51">
        <v>0.214583333333333</v>
      </c>
      <c r="G163" s="22">
        <v>10</v>
      </c>
      <c r="H163" s="51">
        <v>0.209027777777768</v>
      </c>
      <c r="I163" s="22">
        <v>11</v>
      </c>
      <c r="J163" s="51">
        <v>0.201388888888889</v>
      </c>
      <c r="K163" s="22">
        <v>11</v>
      </c>
      <c r="L163" s="48"/>
      <c r="M163" s="22">
        <v>6</v>
      </c>
      <c r="N163" s="21"/>
      <c r="O163" s="22">
        <v>4</v>
      </c>
      <c r="P163" s="34">
        <v>0.26666666666666666</v>
      </c>
      <c r="Q163" s="22">
        <v>8</v>
      </c>
      <c r="R163" s="34">
        <v>0.2569444444444445</v>
      </c>
      <c r="S163" s="22">
        <v>1</v>
      </c>
      <c r="T163" s="34">
        <v>0.24583333333333335</v>
      </c>
      <c r="U163" s="22">
        <v>8</v>
      </c>
      <c r="V163" s="29">
        <v>0.2388888888888889</v>
      </c>
      <c r="W163" s="22">
        <v>12</v>
      </c>
      <c r="X163" s="50">
        <v>0.234722222222222</v>
      </c>
      <c r="Y163" s="22">
        <v>12</v>
      </c>
      <c r="Z163" s="51"/>
      <c r="AA163" s="22"/>
    </row>
    <row r="164" spans="4:27" ht="12.75" customHeight="1" hidden="1">
      <c r="D164" s="21">
        <v>0.22291666666666665</v>
      </c>
      <c r="E164" s="22">
        <v>6</v>
      </c>
      <c r="F164" s="51">
        <v>0.215277777777778</v>
      </c>
      <c r="G164" s="22">
        <v>9</v>
      </c>
      <c r="H164" s="51">
        <v>0.209722222222212</v>
      </c>
      <c r="I164" s="22">
        <v>10</v>
      </c>
      <c r="J164" s="51">
        <v>0.202083333333333</v>
      </c>
      <c r="K164" s="22">
        <v>10</v>
      </c>
      <c r="L164" s="48">
        <v>0.2</v>
      </c>
      <c r="M164" s="22">
        <v>5</v>
      </c>
      <c r="N164" s="21">
        <v>0.275</v>
      </c>
      <c r="O164" s="22">
        <v>3</v>
      </c>
      <c r="P164" s="34">
        <v>0.2673611111111111</v>
      </c>
      <c r="Q164" s="22">
        <v>7</v>
      </c>
      <c r="R164" s="21">
        <v>0.2576388888888889</v>
      </c>
      <c r="S164" s="22">
        <v>0</v>
      </c>
      <c r="T164" s="34">
        <v>0.2465277777777778</v>
      </c>
      <c r="U164" s="22">
        <v>7</v>
      </c>
      <c r="V164" s="29">
        <v>0.23958333333333334</v>
      </c>
      <c r="W164" s="22">
        <v>11</v>
      </c>
      <c r="X164" s="50">
        <v>0.235416666666667</v>
      </c>
      <c r="Y164" s="22">
        <v>11</v>
      </c>
      <c r="Z164" s="51">
        <v>0.1909722222222222</v>
      </c>
      <c r="AA164" s="22">
        <v>33</v>
      </c>
    </row>
    <row r="165" spans="4:27" ht="12.75" customHeight="1" hidden="1">
      <c r="D165" s="21"/>
      <c r="E165" s="22">
        <v>5</v>
      </c>
      <c r="F165" s="30"/>
      <c r="G165" s="22">
        <v>8</v>
      </c>
      <c r="H165" s="51">
        <v>0.210416666666656</v>
      </c>
      <c r="I165" s="22">
        <v>9</v>
      </c>
      <c r="J165" s="51">
        <v>0.202777777777778</v>
      </c>
      <c r="K165" s="22">
        <v>9</v>
      </c>
      <c r="L165" s="48"/>
      <c r="M165" s="22">
        <v>4</v>
      </c>
      <c r="N165" s="21"/>
      <c r="O165" s="22">
        <v>2</v>
      </c>
      <c r="P165" s="34">
        <v>0.26805555555555555</v>
      </c>
      <c r="Q165" s="22">
        <v>6</v>
      </c>
      <c r="R165" s="23"/>
      <c r="S165" s="21"/>
      <c r="T165" s="34">
        <v>0.24722222222222223</v>
      </c>
      <c r="U165" s="22">
        <v>6</v>
      </c>
      <c r="V165" s="29">
        <v>0.24027777777777778</v>
      </c>
      <c r="W165" s="22">
        <v>11</v>
      </c>
      <c r="X165" s="50">
        <v>0.236111111111111</v>
      </c>
      <c r="Y165" s="22">
        <v>11</v>
      </c>
      <c r="Z165" s="51">
        <v>0.19236111111111112</v>
      </c>
      <c r="AA165" s="22">
        <v>33</v>
      </c>
    </row>
    <row r="166" spans="4:27" ht="12.75" customHeight="1" hidden="1">
      <c r="D166" s="21">
        <v>0.2236111111111111</v>
      </c>
      <c r="E166" s="22">
        <v>4</v>
      </c>
      <c r="F166" s="51">
        <v>0.21597222222222223</v>
      </c>
      <c r="G166" s="22">
        <v>7</v>
      </c>
      <c r="H166" s="51">
        <v>0.2111111111111</v>
      </c>
      <c r="I166" s="22">
        <v>8</v>
      </c>
      <c r="J166" s="51">
        <v>0.203472222222222</v>
      </c>
      <c r="K166" s="22">
        <v>8</v>
      </c>
      <c r="L166" s="48">
        <v>0.20069444444444443</v>
      </c>
      <c r="M166" s="22">
        <v>3</v>
      </c>
      <c r="N166" s="21">
        <v>0.27569444444444446</v>
      </c>
      <c r="O166" s="22">
        <v>1</v>
      </c>
      <c r="P166" s="34">
        <v>0.26875</v>
      </c>
      <c r="Q166" s="22">
        <v>5</v>
      </c>
      <c r="R166" s="23"/>
      <c r="S166" s="21"/>
      <c r="T166" s="35"/>
      <c r="U166" s="22">
        <v>5</v>
      </c>
      <c r="V166" s="29">
        <v>0.24097222222222223</v>
      </c>
      <c r="W166" s="22">
        <v>10</v>
      </c>
      <c r="X166" s="50"/>
      <c r="Y166" s="22">
        <v>10</v>
      </c>
      <c r="Z166" s="51"/>
      <c r="AA166" s="22"/>
    </row>
    <row r="167" spans="4:27" ht="12.75" customHeight="1" hidden="1">
      <c r="D167" s="21"/>
      <c r="E167" s="22">
        <v>3</v>
      </c>
      <c r="F167" s="30"/>
      <c r="G167" s="22">
        <v>6</v>
      </c>
      <c r="H167" s="30"/>
      <c r="I167" s="22">
        <v>7</v>
      </c>
      <c r="J167" s="51">
        <v>0.204166666666667</v>
      </c>
      <c r="K167" s="22">
        <v>7</v>
      </c>
      <c r="L167" s="48"/>
      <c r="M167" s="22">
        <v>2</v>
      </c>
      <c r="N167" s="21">
        <v>0.27638888888888885</v>
      </c>
      <c r="O167" s="22">
        <v>0</v>
      </c>
      <c r="P167" s="35"/>
      <c r="Q167" s="22">
        <v>4</v>
      </c>
      <c r="R167" s="23"/>
      <c r="S167" s="21"/>
      <c r="T167" s="34">
        <v>0.24791666666666667</v>
      </c>
      <c r="U167" s="22">
        <v>4</v>
      </c>
      <c r="V167" s="29">
        <v>0.24166666666666667</v>
      </c>
      <c r="W167" s="22">
        <v>10</v>
      </c>
      <c r="X167" s="50">
        <v>0.23680555555555557</v>
      </c>
      <c r="Y167" s="22">
        <v>9</v>
      </c>
      <c r="Z167" s="51">
        <v>0.19305555555555554</v>
      </c>
      <c r="AA167" s="22">
        <v>32</v>
      </c>
    </row>
    <row r="168" spans="4:27" ht="12.75" customHeight="1" hidden="1">
      <c r="D168" s="21">
        <v>0.22430555555555556</v>
      </c>
      <c r="E168" s="22">
        <v>2</v>
      </c>
      <c r="F168" s="51">
        <v>0.21666666666666667</v>
      </c>
      <c r="G168" s="22">
        <v>5</v>
      </c>
      <c r="H168" s="51">
        <v>0.21180555555555555</v>
      </c>
      <c r="I168" s="22">
        <v>6</v>
      </c>
      <c r="J168" s="30"/>
      <c r="K168" s="22">
        <v>6</v>
      </c>
      <c r="L168" s="48">
        <v>0.20138888888888887</v>
      </c>
      <c r="M168" s="22">
        <v>1</v>
      </c>
      <c r="P168" s="34">
        <v>0.26944444444444443</v>
      </c>
      <c r="Q168" s="22">
        <v>3</v>
      </c>
      <c r="R168" s="23"/>
      <c r="S168" s="21"/>
      <c r="T168" s="35"/>
      <c r="U168" s="22">
        <v>3</v>
      </c>
      <c r="V168" s="29"/>
      <c r="W168" s="22">
        <v>9</v>
      </c>
      <c r="X168" s="50">
        <v>0.23819444444444446</v>
      </c>
      <c r="Y168" s="22">
        <v>9</v>
      </c>
      <c r="Z168" s="51">
        <v>0.19444444444444445</v>
      </c>
      <c r="AA168" s="22">
        <v>32</v>
      </c>
    </row>
    <row r="169" spans="4:27" ht="12.75" customHeight="1" hidden="1">
      <c r="D169" s="21"/>
      <c r="E169" s="22">
        <v>1</v>
      </c>
      <c r="F169" s="30"/>
      <c r="G169" s="22">
        <v>4</v>
      </c>
      <c r="H169" s="30"/>
      <c r="I169" s="22">
        <v>5</v>
      </c>
      <c r="J169" s="51">
        <v>0.20486111111111113</v>
      </c>
      <c r="K169" s="22">
        <v>5</v>
      </c>
      <c r="L169" s="48">
        <v>0.2020833333333333</v>
      </c>
      <c r="M169" s="22">
        <v>0</v>
      </c>
      <c r="P169" s="35"/>
      <c r="Q169" s="22">
        <v>2</v>
      </c>
      <c r="R169" s="23"/>
      <c r="S169" s="14"/>
      <c r="T169" s="34">
        <v>0.24861111111111112</v>
      </c>
      <c r="U169" s="22">
        <v>2</v>
      </c>
      <c r="V169" s="29">
        <v>0.2423611111111111</v>
      </c>
      <c r="W169" s="22">
        <v>8</v>
      </c>
      <c r="X169" s="52"/>
      <c r="Y169" s="22">
        <v>8</v>
      </c>
      <c r="Z169" s="51"/>
      <c r="AA169" s="22"/>
    </row>
    <row r="170" spans="4:27" ht="12.75" customHeight="1" hidden="1">
      <c r="D170" s="21">
        <v>0.225</v>
      </c>
      <c r="E170" s="22">
        <v>0</v>
      </c>
      <c r="F170" s="51">
        <v>0.21736111111111112</v>
      </c>
      <c r="G170" s="22">
        <v>3</v>
      </c>
      <c r="H170" s="51">
        <v>0.2125</v>
      </c>
      <c r="I170" s="22">
        <v>4</v>
      </c>
      <c r="J170" s="30"/>
      <c r="K170" s="22">
        <v>4</v>
      </c>
      <c r="P170" s="34">
        <v>0.2701388888888889</v>
      </c>
      <c r="Q170" s="22">
        <v>1</v>
      </c>
      <c r="R170" s="23"/>
      <c r="S170" s="14"/>
      <c r="T170" s="35"/>
      <c r="U170" s="22">
        <v>1</v>
      </c>
      <c r="V170" s="29">
        <v>0.24375</v>
      </c>
      <c r="W170" s="22">
        <v>8</v>
      </c>
      <c r="X170" s="34">
        <v>0.2388888888888889</v>
      </c>
      <c r="Y170" s="22">
        <v>7</v>
      </c>
      <c r="Z170" s="51">
        <v>0.1951388888888889</v>
      </c>
      <c r="AA170" s="22">
        <v>31</v>
      </c>
    </row>
    <row r="171" spans="6:27" ht="12.75" customHeight="1" hidden="1">
      <c r="F171" s="30"/>
      <c r="G171" s="22">
        <v>2</v>
      </c>
      <c r="H171" s="30"/>
      <c r="I171" s="22">
        <v>3</v>
      </c>
      <c r="J171" s="51">
        <v>0.20555555555555557</v>
      </c>
      <c r="K171" s="22">
        <v>3</v>
      </c>
      <c r="P171" s="21">
        <v>0.2708333333333333</v>
      </c>
      <c r="Q171" s="22">
        <v>0</v>
      </c>
      <c r="R171" s="23"/>
      <c r="S171" s="14"/>
      <c r="T171" s="21">
        <v>0.24930555555555556</v>
      </c>
      <c r="U171" s="22">
        <v>0</v>
      </c>
      <c r="V171" s="29"/>
      <c r="W171" s="22">
        <v>7</v>
      </c>
      <c r="X171" s="50">
        <v>0.24027777777777778</v>
      </c>
      <c r="Y171" s="22">
        <v>7</v>
      </c>
      <c r="Z171" s="51">
        <v>0.19583333333333333</v>
      </c>
      <c r="AA171" s="22">
        <v>31</v>
      </c>
    </row>
    <row r="172" spans="6:27" ht="12.75" customHeight="1" hidden="1">
      <c r="F172" s="51">
        <v>0.21805555555555556</v>
      </c>
      <c r="G172" s="22">
        <v>1</v>
      </c>
      <c r="H172" s="51">
        <v>0.21319444444444444</v>
      </c>
      <c r="I172" s="22">
        <v>2</v>
      </c>
      <c r="J172" s="30"/>
      <c r="K172" s="22">
        <v>2</v>
      </c>
      <c r="R172" s="23"/>
      <c r="S172" s="14"/>
      <c r="T172" s="34"/>
      <c r="U172" s="22"/>
      <c r="V172" s="29">
        <v>0.24444444444444446</v>
      </c>
      <c r="W172" s="22">
        <v>6</v>
      </c>
      <c r="X172" s="52"/>
      <c r="Y172" s="22">
        <v>6</v>
      </c>
      <c r="Z172" s="51"/>
      <c r="AA172" s="22"/>
    </row>
    <row r="173" spans="6:27" ht="12.75" customHeight="1" hidden="1">
      <c r="F173" s="51">
        <v>0.21875</v>
      </c>
      <c r="G173" s="22">
        <v>0</v>
      </c>
      <c r="H173" s="30"/>
      <c r="I173" s="22">
        <v>1</v>
      </c>
      <c r="J173" s="51">
        <v>0.20625</v>
      </c>
      <c r="K173" s="22">
        <v>1</v>
      </c>
      <c r="R173" s="23"/>
      <c r="S173" s="14"/>
      <c r="T173" s="34"/>
      <c r="U173" s="22"/>
      <c r="V173" s="29">
        <v>0.24583333333333335</v>
      </c>
      <c r="W173" s="22">
        <v>6</v>
      </c>
      <c r="X173" s="34">
        <v>0.24097222222222223</v>
      </c>
      <c r="Y173" s="22">
        <v>5</v>
      </c>
      <c r="Z173" s="51">
        <v>0.19652777777777777</v>
      </c>
      <c r="AA173" s="22">
        <v>30</v>
      </c>
    </row>
    <row r="174" spans="8:27" ht="12.75" customHeight="1" hidden="1">
      <c r="H174" s="34">
        <v>0.2138888888888889</v>
      </c>
      <c r="I174" s="22">
        <v>0</v>
      </c>
      <c r="J174" s="34">
        <v>0.20694444444444446</v>
      </c>
      <c r="K174" s="22">
        <v>0</v>
      </c>
      <c r="R174" s="23"/>
      <c r="S174" s="14"/>
      <c r="T174" s="34"/>
      <c r="U174" s="22"/>
      <c r="V174" s="29"/>
      <c r="W174" s="22">
        <v>5</v>
      </c>
      <c r="X174" s="50">
        <v>0.2423611111111111</v>
      </c>
      <c r="Y174" s="22">
        <v>5</v>
      </c>
      <c r="Z174" s="51">
        <v>0.19791666666666666</v>
      </c>
      <c r="AA174" s="22">
        <v>30</v>
      </c>
    </row>
    <row r="175" spans="18:27" ht="12.75" customHeight="1" hidden="1">
      <c r="R175" s="23"/>
      <c r="S175" s="14"/>
      <c r="T175" s="34"/>
      <c r="U175" s="22"/>
      <c r="V175" s="29">
        <v>0.2465277777777778</v>
      </c>
      <c r="W175" s="22">
        <v>4</v>
      </c>
      <c r="X175" s="52"/>
      <c r="Y175" s="22">
        <v>4</v>
      </c>
      <c r="Z175" s="51"/>
      <c r="AA175" s="22"/>
    </row>
    <row r="176" spans="18:27" ht="12.75" customHeight="1" hidden="1">
      <c r="R176" s="23"/>
      <c r="S176" s="14"/>
      <c r="T176" s="34"/>
      <c r="U176" s="22"/>
      <c r="V176" s="29">
        <v>0.24791666666666667</v>
      </c>
      <c r="W176" s="22">
        <v>4</v>
      </c>
      <c r="X176" s="34">
        <v>0.24305555555555555</v>
      </c>
      <c r="Y176" s="22">
        <v>3</v>
      </c>
      <c r="Z176" s="51">
        <v>0.1986111111111111</v>
      </c>
      <c r="AA176" s="22">
        <v>29</v>
      </c>
    </row>
    <row r="177" spans="18:27" ht="12.75" customHeight="1" hidden="1">
      <c r="R177" s="23"/>
      <c r="S177" s="23"/>
      <c r="T177" s="34"/>
      <c r="U177" s="22"/>
      <c r="V177" s="29"/>
      <c r="W177" s="22">
        <v>3</v>
      </c>
      <c r="X177" s="50">
        <v>0.24444444444444446</v>
      </c>
      <c r="Y177" s="22">
        <v>3</v>
      </c>
      <c r="Z177" s="51">
        <v>0.2</v>
      </c>
      <c r="AA177" s="22">
        <v>29</v>
      </c>
    </row>
    <row r="178" spans="18:27" ht="12.75" customHeight="1" hidden="1">
      <c r="R178" s="23"/>
      <c r="S178" s="23"/>
      <c r="T178" s="34"/>
      <c r="U178" s="22"/>
      <c r="V178" s="29"/>
      <c r="W178" s="22">
        <v>2</v>
      </c>
      <c r="X178" s="52"/>
      <c r="Y178" s="22">
        <v>2</v>
      </c>
      <c r="Z178" s="51"/>
      <c r="AA178" s="22"/>
    </row>
    <row r="179" spans="18:27" ht="12.75" customHeight="1" hidden="1">
      <c r="R179" s="23"/>
      <c r="S179" s="23"/>
      <c r="T179" s="34"/>
      <c r="U179" s="22"/>
      <c r="V179" s="29"/>
      <c r="W179" s="22">
        <v>1</v>
      </c>
      <c r="X179" s="52"/>
      <c r="Y179" s="22">
        <v>1</v>
      </c>
      <c r="Z179" s="51">
        <v>0.20069444444444443</v>
      </c>
      <c r="AA179" s="22">
        <v>28</v>
      </c>
    </row>
    <row r="180" spans="18:27" ht="12.75" customHeight="1" hidden="1">
      <c r="R180" s="23"/>
      <c r="S180" s="23"/>
      <c r="T180" s="34"/>
      <c r="U180" s="22"/>
      <c r="V180" s="29">
        <v>0.24861111111111112</v>
      </c>
      <c r="W180" s="22">
        <v>0</v>
      </c>
      <c r="X180" s="34">
        <v>0.24513888888888888</v>
      </c>
      <c r="Y180" s="22">
        <v>0</v>
      </c>
      <c r="Z180" s="51">
        <v>0.2020833333333333</v>
      </c>
      <c r="AA180" s="22">
        <v>28</v>
      </c>
    </row>
    <row r="181" spans="18:27" ht="12.75" customHeight="1" hidden="1">
      <c r="R181" s="23"/>
      <c r="S181" s="23"/>
      <c r="T181" s="34"/>
      <c r="U181" s="22"/>
      <c r="Z181" s="51"/>
      <c r="AA181" s="22"/>
    </row>
    <row r="182" spans="18:27" ht="12.75" customHeight="1" hidden="1">
      <c r="R182" s="23"/>
      <c r="S182" s="23"/>
      <c r="T182" s="34"/>
      <c r="U182" s="22"/>
      <c r="Z182" s="51">
        <v>0.2027777777777778</v>
      </c>
      <c r="AA182" s="22">
        <v>27</v>
      </c>
    </row>
    <row r="183" spans="18:27" ht="12.75" customHeight="1" hidden="1">
      <c r="R183" s="23"/>
      <c r="S183" s="23"/>
      <c r="T183" s="34"/>
      <c r="U183" s="22"/>
      <c r="Z183" s="51">
        <v>0.2034722222222222</v>
      </c>
      <c r="AA183" s="22">
        <v>27</v>
      </c>
    </row>
    <row r="184" spans="18:27" ht="12.75" customHeight="1" hidden="1">
      <c r="R184" s="23"/>
      <c r="S184" s="23"/>
      <c r="T184" s="34"/>
      <c r="U184" s="22"/>
      <c r="Z184" s="51"/>
      <c r="AA184" s="22"/>
    </row>
    <row r="185" spans="18:27" ht="12.75" customHeight="1" hidden="1">
      <c r="R185" s="23"/>
      <c r="S185" s="23"/>
      <c r="T185" s="34"/>
      <c r="U185" s="22"/>
      <c r="Z185" s="51">
        <v>0.2041666666666667</v>
      </c>
      <c r="AA185" s="22">
        <v>26</v>
      </c>
    </row>
    <row r="186" spans="18:27" ht="12.75" customHeight="1" hidden="1">
      <c r="R186" s="23"/>
      <c r="S186" s="23"/>
      <c r="T186" s="34"/>
      <c r="U186" s="22"/>
      <c r="Z186" s="51">
        <v>0.20555555555555557</v>
      </c>
      <c r="AA186" s="22">
        <v>26</v>
      </c>
    </row>
    <row r="187" spans="18:27" ht="12.75" customHeight="1" hidden="1">
      <c r="R187" s="23"/>
      <c r="S187" s="23"/>
      <c r="T187" s="34"/>
      <c r="U187" s="22"/>
      <c r="Z187" s="51"/>
      <c r="AA187" s="22"/>
    </row>
    <row r="188" spans="18:27" ht="12.75" customHeight="1" hidden="1">
      <c r="R188" s="23"/>
      <c r="S188" s="23"/>
      <c r="T188" s="34"/>
      <c r="U188" s="22"/>
      <c r="Z188" s="51">
        <v>0.20625</v>
      </c>
      <c r="AA188" s="22">
        <v>25</v>
      </c>
    </row>
    <row r="189" spans="18:27" ht="12.75" customHeight="1" hidden="1">
      <c r="R189" s="23"/>
      <c r="S189" s="23"/>
      <c r="T189" s="34"/>
      <c r="U189" s="22"/>
      <c r="Z189" s="51">
        <v>0.2076388888888889</v>
      </c>
      <c r="AA189" s="22">
        <v>25</v>
      </c>
    </row>
    <row r="190" spans="18:27" ht="12.75" customHeight="1" hidden="1">
      <c r="R190" s="23"/>
      <c r="S190" s="23"/>
      <c r="T190" s="34"/>
      <c r="U190" s="22"/>
      <c r="Z190" s="51"/>
      <c r="AA190" s="22"/>
    </row>
    <row r="191" spans="18:27" ht="12.75" customHeight="1" hidden="1">
      <c r="R191" s="23"/>
      <c r="S191" s="23"/>
      <c r="T191" s="34"/>
      <c r="U191" s="22"/>
      <c r="Z191" s="51">
        <v>0.20833333333333334</v>
      </c>
      <c r="AA191" s="22">
        <v>24</v>
      </c>
    </row>
    <row r="192" spans="18:27" ht="12.75" customHeight="1" hidden="1">
      <c r="R192" s="23"/>
      <c r="S192" s="23"/>
      <c r="T192" s="34"/>
      <c r="U192" s="22"/>
      <c r="Z192" s="51">
        <v>0.20902777777777778</v>
      </c>
      <c r="AA192" s="22">
        <v>24</v>
      </c>
    </row>
    <row r="193" spans="18:27" ht="12.75" customHeight="1" hidden="1">
      <c r="R193" s="23"/>
      <c r="S193" s="23"/>
      <c r="T193" s="34"/>
      <c r="U193" s="22"/>
      <c r="Z193" s="51"/>
      <c r="AA193" s="22"/>
    </row>
    <row r="194" spans="18:27" ht="12.75" customHeight="1" hidden="1">
      <c r="R194" s="23"/>
      <c r="S194" s="23"/>
      <c r="T194" s="34"/>
      <c r="U194" s="22"/>
      <c r="Z194" s="51">
        <v>0.20972222222222223</v>
      </c>
      <c r="AA194" s="22">
        <v>23</v>
      </c>
    </row>
    <row r="195" spans="18:27" ht="12.75" customHeight="1" hidden="1">
      <c r="R195" s="23"/>
      <c r="S195" s="23"/>
      <c r="T195" s="34"/>
      <c r="U195" s="22"/>
      <c r="Z195" s="51">
        <v>0.21041666666666667</v>
      </c>
      <c r="AA195" s="22">
        <v>23</v>
      </c>
    </row>
    <row r="196" spans="18:27" ht="12.75" customHeight="1" hidden="1">
      <c r="R196" s="23"/>
      <c r="S196" s="23"/>
      <c r="T196" s="34"/>
      <c r="U196" s="22"/>
      <c r="Z196" s="51"/>
      <c r="AA196" s="22"/>
    </row>
    <row r="197" spans="18:27" ht="12.75" customHeight="1" hidden="1">
      <c r="R197" s="23"/>
      <c r="S197" s="23"/>
      <c r="T197" s="34"/>
      <c r="U197" s="22"/>
      <c r="Z197" s="51">
        <v>0.2111111111111111</v>
      </c>
      <c r="AA197" s="22">
        <v>22</v>
      </c>
    </row>
    <row r="198" spans="18:27" ht="12.75" customHeight="1" hidden="1">
      <c r="R198" s="23"/>
      <c r="S198" s="23"/>
      <c r="T198" s="34"/>
      <c r="U198" s="22"/>
      <c r="Z198" s="51">
        <v>0.2125</v>
      </c>
      <c r="AA198" s="22">
        <v>22</v>
      </c>
    </row>
    <row r="199" spans="18:27" ht="12.75" customHeight="1" hidden="1">
      <c r="R199" s="23"/>
      <c r="S199" s="23"/>
      <c r="T199" s="34"/>
      <c r="U199" s="22"/>
      <c r="Z199" s="51"/>
      <c r="AA199" s="22"/>
    </row>
    <row r="200" spans="18:27" ht="12.75" customHeight="1" hidden="1">
      <c r="R200" s="23"/>
      <c r="S200" s="23"/>
      <c r="T200" s="34"/>
      <c r="U200" s="22"/>
      <c r="Z200" s="51">
        <v>0.21319444444444444</v>
      </c>
      <c r="AA200" s="22">
        <v>21</v>
      </c>
    </row>
    <row r="201" spans="18:27" ht="12.75" customHeight="1" hidden="1">
      <c r="R201" s="23"/>
      <c r="S201" s="23"/>
      <c r="T201" s="34"/>
      <c r="U201" s="22"/>
      <c r="Z201" s="51">
        <v>0.21458333333333335</v>
      </c>
      <c r="AA201" s="22">
        <v>21</v>
      </c>
    </row>
    <row r="202" spans="18:27" ht="12.75" customHeight="1" hidden="1">
      <c r="R202" s="23"/>
      <c r="S202" s="23"/>
      <c r="T202" s="34"/>
      <c r="U202" s="22"/>
      <c r="Z202" s="51"/>
      <c r="AA202" s="22"/>
    </row>
    <row r="203" spans="18:27" ht="12.75" customHeight="1" hidden="1">
      <c r="R203" s="23"/>
      <c r="S203" s="23"/>
      <c r="T203" s="34"/>
      <c r="U203" s="22"/>
      <c r="Z203" s="51">
        <v>0.2152777777777778</v>
      </c>
      <c r="AA203" s="22">
        <v>20</v>
      </c>
    </row>
    <row r="204" spans="18:27" ht="12.75" customHeight="1" hidden="1">
      <c r="R204" s="23"/>
      <c r="S204" s="23"/>
      <c r="T204" s="34"/>
      <c r="U204" s="22"/>
      <c r="Z204" s="51">
        <v>0.21666666666666667</v>
      </c>
      <c r="AA204" s="22">
        <v>20</v>
      </c>
    </row>
    <row r="205" spans="18:27" ht="12.75" customHeight="1" hidden="1">
      <c r="R205" s="23"/>
      <c r="S205" s="23"/>
      <c r="T205" s="34"/>
      <c r="U205" s="22"/>
      <c r="Z205" s="51"/>
      <c r="AA205" s="22"/>
    </row>
    <row r="206" spans="18:27" ht="12.75" customHeight="1" hidden="1">
      <c r="R206" s="23"/>
      <c r="S206" s="23"/>
      <c r="T206" s="34"/>
      <c r="U206" s="22"/>
      <c r="Z206" s="51">
        <v>0.21736111111111112</v>
      </c>
      <c r="AA206" s="22">
        <v>19</v>
      </c>
    </row>
    <row r="207" spans="18:27" ht="12.75" customHeight="1" hidden="1">
      <c r="R207" s="23"/>
      <c r="S207" s="23"/>
      <c r="T207" s="34"/>
      <c r="U207" s="22"/>
      <c r="Z207" s="51">
        <v>0.21805555555555556</v>
      </c>
      <c r="AA207" s="22">
        <v>19</v>
      </c>
    </row>
    <row r="208" spans="18:27" ht="12.75" customHeight="1" hidden="1">
      <c r="R208" s="23"/>
      <c r="S208" s="23"/>
      <c r="T208" s="34"/>
      <c r="U208" s="22"/>
      <c r="Z208" s="51"/>
      <c r="AA208" s="22"/>
    </row>
    <row r="209" spans="18:27" ht="12.75" customHeight="1" hidden="1">
      <c r="R209" s="23"/>
      <c r="S209" s="23"/>
      <c r="T209" s="34"/>
      <c r="U209" s="22"/>
      <c r="Z209" s="51">
        <v>0.21875</v>
      </c>
      <c r="AA209" s="22">
        <v>18</v>
      </c>
    </row>
    <row r="210" spans="18:27" ht="12.75" customHeight="1" hidden="1">
      <c r="R210" s="23"/>
      <c r="S210" s="23"/>
      <c r="T210" s="34"/>
      <c r="U210" s="22"/>
      <c r="Z210" s="51">
        <v>0.21944444444444444</v>
      </c>
      <c r="AA210" s="22">
        <v>18</v>
      </c>
    </row>
    <row r="211" spans="18:27" ht="12.75" customHeight="1" hidden="1">
      <c r="R211" s="23"/>
      <c r="S211" s="23"/>
      <c r="T211" s="34"/>
      <c r="U211" s="22"/>
      <c r="Z211" s="23"/>
      <c r="AA211" s="22"/>
    </row>
    <row r="212" spans="18:27" ht="12.75" customHeight="1" hidden="1">
      <c r="R212" s="23"/>
      <c r="S212" s="23"/>
      <c r="T212" s="34"/>
      <c r="U212" s="22"/>
      <c r="Z212" s="51">
        <v>0.22013888888888888</v>
      </c>
      <c r="AA212" s="22">
        <v>17</v>
      </c>
    </row>
    <row r="213" spans="18:27" ht="12.75" customHeight="1" hidden="1">
      <c r="R213" s="23"/>
      <c r="S213" s="23"/>
      <c r="T213" s="34"/>
      <c r="U213" s="22"/>
      <c r="Z213" s="51">
        <v>0.22083333333333333</v>
      </c>
      <c r="AA213" s="22">
        <v>17</v>
      </c>
    </row>
    <row r="214" spans="18:27" ht="12.75" customHeight="1" hidden="1">
      <c r="R214" s="23"/>
      <c r="S214" s="23"/>
      <c r="T214" s="34"/>
      <c r="U214" s="22"/>
      <c r="Z214" s="51"/>
      <c r="AA214" s="22">
        <v>16</v>
      </c>
    </row>
    <row r="215" spans="18:27" ht="12.75" customHeight="1" hidden="1">
      <c r="R215" s="23"/>
      <c r="S215" s="23"/>
      <c r="T215" s="34"/>
      <c r="U215" s="22"/>
      <c r="Z215" s="51">
        <v>0.22152777777777777</v>
      </c>
      <c r="AA215" s="22">
        <v>15</v>
      </c>
    </row>
    <row r="216" spans="18:27" ht="12.75" customHeight="1" hidden="1">
      <c r="R216" s="23"/>
      <c r="S216" s="23"/>
      <c r="T216" s="34"/>
      <c r="U216" s="22"/>
      <c r="Z216" s="51">
        <v>0.22291666666666665</v>
      </c>
      <c r="AA216" s="22">
        <v>15</v>
      </c>
    </row>
    <row r="217" spans="18:27" ht="12.75" customHeight="1" hidden="1">
      <c r="R217" s="23"/>
      <c r="S217" s="23"/>
      <c r="T217" s="34"/>
      <c r="U217" s="22"/>
      <c r="Z217" s="51"/>
      <c r="AA217" s="22">
        <v>14</v>
      </c>
    </row>
    <row r="218" spans="18:27" ht="12.75" customHeight="1" hidden="1">
      <c r="R218" s="23"/>
      <c r="S218" s="23"/>
      <c r="T218" s="34"/>
      <c r="U218" s="22"/>
      <c r="Z218" s="51">
        <v>0.2236111111111111</v>
      </c>
      <c r="AA218" s="22">
        <v>13</v>
      </c>
    </row>
    <row r="219" spans="18:27" ht="12.75" customHeight="1" hidden="1">
      <c r="R219" s="23"/>
      <c r="S219" s="23"/>
      <c r="T219" s="34"/>
      <c r="U219" s="22"/>
      <c r="Z219" s="51">
        <v>0.225</v>
      </c>
      <c r="AA219" s="22">
        <v>13</v>
      </c>
    </row>
    <row r="220" spans="18:27" ht="12.75" customHeight="1" hidden="1">
      <c r="R220" s="23"/>
      <c r="S220" s="23"/>
      <c r="T220" s="34"/>
      <c r="U220" s="22"/>
      <c r="Z220" s="51"/>
      <c r="AA220" s="22">
        <v>12</v>
      </c>
    </row>
    <row r="221" spans="18:27" ht="12.75" customHeight="1" hidden="1">
      <c r="R221" s="23"/>
      <c r="S221" s="23"/>
      <c r="T221" s="34"/>
      <c r="U221" s="22"/>
      <c r="Z221" s="51">
        <v>0.22569444444444445</v>
      </c>
      <c r="AA221" s="22">
        <v>11</v>
      </c>
    </row>
    <row r="222" spans="18:27" ht="12.75" customHeight="1" hidden="1">
      <c r="R222" s="23"/>
      <c r="S222" s="23"/>
      <c r="T222" s="34"/>
      <c r="U222" s="22"/>
      <c r="Z222" s="51">
        <v>0.22708333333333333</v>
      </c>
      <c r="AA222" s="22">
        <v>11</v>
      </c>
    </row>
    <row r="223" spans="18:27" ht="12.75" customHeight="1" hidden="1">
      <c r="R223" s="23"/>
      <c r="S223" s="23"/>
      <c r="T223" s="34"/>
      <c r="U223" s="22"/>
      <c r="Z223" s="51"/>
      <c r="AA223" s="22">
        <v>10</v>
      </c>
    </row>
    <row r="224" spans="18:27" ht="12.75" customHeight="1" hidden="1">
      <c r="R224" s="23"/>
      <c r="S224" s="23"/>
      <c r="T224" s="34"/>
      <c r="U224" s="22"/>
      <c r="Z224" s="51">
        <v>0.22777777777777777</v>
      </c>
      <c r="AA224" s="22">
        <v>9</v>
      </c>
    </row>
    <row r="225" spans="18:27" ht="12.75" customHeight="1" hidden="1">
      <c r="R225" s="23"/>
      <c r="S225" s="23"/>
      <c r="T225" s="34"/>
      <c r="U225" s="22"/>
      <c r="Z225" s="51">
        <v>0.22916666666666666</v>
      </c>
      <c r="AA225" s="22">
        <v>9</v>
      </c>
    </row>
    <row r="226" spans="18:27" ht="12.75" customHeight="1" hidden="1">
      <c r="R226" s="23"/>
      <c r="S226" s="23"/>
      <c r="T226" s="34"/>
      <c r="U226" s="22"/>
      <c r="Z226" s="51"/>
      <c r="AA226" s="22">
        <v>8</v>
      </c>
    </row>
    <row r="227" spans="18:27" ht="12.75" customHeight="1" hidden="1">
      <c r="R227" s="23"/>
      <c r="S227" s="23"/>
      <c r="T227" s="34"/>
      <c r="U227" s="22"/>
      <c r="Z227" s="51">
        <v>0.2298611111111111</v>
      </c>
      <c r="AA227" s="22">
        <v>7</v>
      </c>
    </row>
    <row r="228" spans="18:27" ht="12.75" customHeight="1" hidden="1">
      <c r="R228" s="23"/>
      <c r="S228" s="23"/>
      <c r="T228" s="34"/>
      <c r="U228" s="22"/>
      <c r="Z228" s="51">
        <v>0.23125</v>
      </c>
      <c r="AA228" s="22">
        <v>7</v>
      </c>
    </row>
    <row r="229" spans="18:27" ht="12.75" customHeight="1" hidden="1">
      <c r="R229" s="23"/>
      <c r="S229" s="23"/>
      <c r="T229" s="34"/>
      <c r="U229" s="22"/>
      <c r="Z229" s="51"/>
      <c r="AA229" s="22">
        <v>6</v>
      </c>
    </row>
    <row r="230" spans="18:27" ht="12.75" customHeight="1" hidden="1">
      <c r="R230" s="23"/>
      <c r="S230" s="23"/>
      <c r="T230" s="34"/>
      <c r="U230" s="22"/>
      <c r="Z230" s="51">
        <v>0.23194444444444443</v>
      </c>
      <c r="AA230" s="22">
        <v>5</v>
      </c>
    </row>
    <row r="231" spans="18:27" ht="12.75" customHeight="1" hidden="1">
      <c r="R231" s="23"/>
      <c r="S231" s="23"/>
      <c r="T231" s="34"/>
      <c r="U231" s="22"/>
      <c r="Z231" s="51">
        <v>0.2333333333333333</v>
      </c>
      <c r="AA231" s="22">
        <v>5</v>
      </c>
    </row>
    <row r="232" spans="18:27" ht="12.75" customHeight="1" hidden="1">
      <c r="R232" s="23"/>
      <c r="S232" s="23"/>
      <c r="T232" s="35"/>
      <c r="U232" s="22"/>
      <c r="Z232" s="51"/>
      <c r="AA232" s="22">
        <v>4</v>
      </c>
    </row>
    <row r="233" spans="18:27" ht="12.75" customHeight="1" hidden="1">
      <c r="R233" s="23"/>
      <c r="S233" s="23"/>
      <c r="T233" s="34"/>
      <c r="U233" s="22"/>
      <c r="Z233" s="51">
        <v>0.2340277777777778</v>
      </c>
      <c r="AA233" s="22">
        <v>3</v>
      </c>
    </row>
    <row r="234" spans="18:27" ht="12.75" customHeight="1" hidden="1">
      <c r="R234" s="23"/>
      <c r="S234" s="23"/>
      <c r="T234" s="35"/>
      <c r="U234" s="22"/>
      <c r="Z234" s="51">
        <v>0.2354166666666667</v>
      </c>
      <c r="AA234" s="22">
        <v>3</v>
      </c>
    </row>
    <row r="235" spans="18:27" ht="12.75" customHeight="1" hidden="1">
      <c r="R235" s="23"/>
      <c r="S235" s="23"/>
      <c r="T235" s="34"/>
      <c r="U235" s="22"/>
      <c r="Z235" s="51"/>
      <c r="AA235" s="22">
        <v>2</v>
      </c>
    </row>
    <row r="236" spans="18:27" ht="12.75" customHeight="1" hidden="1">
      <c r="R236" s="23"/>
      <c r="S236" s="23"/>
      <c r="T236" s="21"/>
      <c r="U236" s="22"/>
      <c r="Z236" s="51">
        <v>0.23611111111111113</v>
      </c>
      <c r="AA236" s="22">
        <v>1</v>
      </c>
    </row>
    <row r="237" spans="18:27" ht="12.75" customHeight="1" hidden="1">
      <c r="R237" s="23"/>
      <c r="S237" s="23"/>
      <c r="T237" s="22"/>
      <c r="U237" s="14"/>
      <c r="Z237" s="51">
        <v>0.2375</v>
      </c>
      <c r="AA237" s="22">
        <v>1</v>
      </c>
    </row>
    <row r="238" spans="18:27" ht="12.75" customHeight="1" hidden="1">
      <c r="R238" s="23"/>
      <c r="S238" s="23"/>
      <c r="T238" s="22"/>
      <c r="U238" s="14"/>
      <c r="Z238" s="51">
        <v>0.23819444444444446</v>
      </c>
      <c r="AA238" s="22">
        <v>0</v>
      </c>
    </row>
    <row r="239" spans="18:21" ht="12.75" customHeight="1" hidden="1">
      <c r="R239" s="23"/>
      <c r="S239" s="23"/>
      <c r="T239" s="22"/>
      <c r="U239" s="14"/>
    </row>
    <row r="240" spans="18:21" ht="12.75" customHeight="1" hidden="1">
      <c r="R240" s="23"/>
      <c r="S240" s="23"/>
      <c r="T240" s="22"/>
      <c r="U240" s="14"/>
    </row>
    <row r="241" spans="18:21" ht="12.75" customHeight="1" hidden="1">
      <c r="R241" s="23"/>
      <c r="S241" s="23"/>
      <c r="T241" s="22"/>
      <c r="U241" s="14"/>
    </row>
    <row r="242" spans="18:21" ht="12.75" customHeight="1" hidden="1">
      <c r="R242" s="23"/>
      <c r="S242" s="23"/>
      <c r="T242" s="22"/>
      <c r="U242" s="14"/>
    </row>
    <row r="243" spans="18:21" ht="12.75" customHeight="1" hidden="1">
      <c r="R243" s="23"/>
      <c r="S243" s="23"/>
      <c r="T243" s="22"/>
      <c r="U243" s="14"/>
    </row>
    <row r="244" spans="18:21" ht="12.75" customHeight="1" hidden="1">
      <c r="R244" s="23"/>
      <c r="S244" s="23"/>
      <c r="T244" s="22"/>
      <c r="U244" s="14"/>
    </row>
    <row r="245" spans="18:21" ht="12.75" customHeight="1" hidden="1">
      <c r="R245" s="23"/>
      <c r="S245" s="23"/>
      <c r="T245" s="22"/>
      <c r="U245" s="23"/>
    </row>
    <row r="246" spans="18:21" ht="12.75" customHeight="1" hidden="1">
      <c r="R246" s="23"/>
      <c r="S246" s="23"/>
      <c r="T246" s="22"/>
      <c r="U246" s="23"/>
    </row>
    <row r="247" spans="18:21" ht="12.75" customHeight="1" hidden="1">
      <c r="R247" s="23"/>
      <c r="S247" s="23"/>
      <c r="T247" s="22"/>
      <c r="U247" s="23"/>
    </row>
    <row r="248" spans="18:21" ht="12.75" customHeight="1" hidden="1">
      <c r="R248" s="23"/>
      <c r="S248" s="23"/>
      <c r="T248" s="22"/>
      <c r="U248" s="23"/>
    </row>
    <row r="249" spans="18:21" ht="12.75" customHeight="1" hidden="1">
      <c r="R249" s="23"/>
      <c r="S249" s="23"/>
      <c r="T249" s="22"/>
      <c r="U249" s="23"/>
    </row>
    <row r="250" spans="18:21" ht="12.75" customHeight="1" hidden="1">
      <c r="R250" s="23"/>
      <c r="S250" s="23"/>
      <c r="T250" s="22"/>
      <c r="U250" s="23"/>
    </row>
    <row r="251" spans="18:21" ht="12.75" customHeight="1" hidden="1">
      <c r="R251" s="23"/>
      <c r="S251" s="23"/>
      <c r="T251" s="22"/>
      <c r="U251" s="23"/>
    </row>
    <row r="252" spans="18:21" ht="12.75" customHeight="1" hidden="1">
      <c r="R252" s="23"/>
      <c r="S252" s="23"/>
      <c r="T252" s="22"/>
      <c r="U252" s="23"/>
    </row>
    <row r="253" spans="18:21" ht="12.75" customHeight="1" hidden="1">
      <c r="R253" s="23"/>
      <c r="S253" s="23"/>
      <c r="T253" s="22"/>
      <c r="U253" s="23"/>
    </row>
    <row r="254" spans="18:21" ht="12.75" customHeight="1" hidden="1">
      <c r="R254" s="23"/>
      <c r="S254" s="23"/>
      <c r="T254" s="22"/>
      <c r="U254" s="23"/>
    </row>
    <row r="255" spans="18:21" ht="12.75" customHeight="1" hidden="1">
      <c r="R255" s="23"/>
      <c r="S255" s="23"/>
      <c r="T255" s="22"/>
      <c r="U255" s="23"/>
    </row>
    <row r="256" spans="18:21" ht="12.75" customHeight="1" hidden="1">
      <c r="R256" s="23"/>
      <c r="S256" s="23"/>
      <c r="T256" s="22"/>
      <c r="U256" s="23"/>
    </row>
    <row r="257" spans="18:21" ht="12.75" customHeight="1" hidden="1">
      <c r="R257" s="23"/>
      <c r="S257" s="23"/>
      <c r="T257" s="22"/>
      <c r="U257" s="23"/>
    </row>
    <row r="258" spans="18:21" ht="12.75" customHeight="1" hidden="1">
      <c r="R258" s="23"/>
      <c r="S258" s="23"/>
      <c r="T258" s="22"/>
      <c r="U258" s="23"/>
    </row>
    <row r="259" spans="18:21" ht="12.75" customHeight="1" hidden="1">
      <c r="R259" s="23"/>
      <c r="S259" s="23"/>
      <c r="T259" s="22"/>
      <c r="U259" s="23"/>
    </row>
    <row r="260" spans="18:21" ht="12.75" customHeight="1" hidden="1">
      <c r="R260" s="23"/>
      <c r="S260" s="23"/>
      <c r="T260" s="22"/>
      <c r="U260" s="23"/>
    </row>
    <row r="261" spans="18:21" ht="12.75" customHeight="1" hidden="1">
      <c r="R261" s="23"/>
      <c r="S261" s="23"/>
      <c r="T261" s="22"/>
      <c r="U261" s="23"/>
    </row>
    <row r="262" spans="18:21" ht="12.75" customHeight="1" hidden="1">
      <c r="R262" s="23"/>
      <c r="S262" s="23"/>
      <c r="T262" s="22"/>
      <c r="U262" s="23"/>
    </row>
    <row r="263" spans="18:21" ht="12.75" customHeight="1" hidden="1">
      <c r="R263" s="23"/>
      <c r="S263" s="23"/>
      <c r="T263" s="22"/>
      <c r="U263" s="23"/>
    </row>
    <row r="264" spans="18:21" ht="12.75" customHeight="1" hidden="1">
      <c r="R264" s="23"/>
      <c r="S264" s="23"/>
      <c r="T264" s="22"/>
      <c r="U264" s="23"/>
    </row>
    <row r="265" spans="18:21" ht="12.75" customHeight="1" hidden="1">
      <c r="R265" s="23"/>
      <c r="S265" s="23"/>
      <c r="T265" s="22"/>
      <c r="U265" s="23"/>
    </row>
    <row r="266" spans="18:21" ht="12.75" customHeight="1" hidden="1">
      <c r="R266" s="23"/>
      <c r="S266" s="23"/>
      <c r="T266" s="22"/>
      <c r="U266" s="23"/>
    </row>
    <row r="267" spans="18:21" ht="12.75" customHeight="1" hidden="1">
      <c r="R267" s="23"/>
      <c r="S267" s="23"/>
      <c r="T267" s="22"/>
      <c r="U267" s="23"/>
    </row>
    <row r="268" spans="18:21" ht="12.75" customHeight="1" hidden="1">
      <c r="R268" s="23"/>
      <c r="S268" s="23"/>
      <c r="T268" s="22"/>
      <c r="U268" s="23"/>
    </row>
    <row r="269" spans="18:21" ht="12.75" customHeight="1" hidden="1">
      <c r="R269" s="23"/>
      <c r="S269" s="23"/>
      <c r="T269" s="22"/>
      <c r="U269" s="23"/>
    </row>
    <row r="270" spans="18:21" ht="12.75" customHeight="1" hidden="1">
      <c r="R270" s="23"/>
      <c r="S270" s="23"/>
      <c r="T270" s="22"/>
      <c r="U270" s="23"/>
    </row>
    <row r="271" spans="18:21" ht="12.75" customHeight="1" hidden="1">
      <c r="R271" s="23"/>
      <c r="S271" s="23"/>
      <c r="T271" s="22"/>
      <c r="U271" s="23"/>
    </row>
    <row r="272" spans="18:21" ht="12.75" customHeight="1" hidden="1">
      <c r="R272" s="23"/>
      <c r="S272" s="23"/>
      <c r="T272" s="22"/>
      <c r="U272" s="23"/>
    </row>
    <row r="273" spans="18:21" ht="12.75" customHeight="1" hidden="1">
      <c r="R273" s="23"/>
      <c r="S273" s="23"/>
      <c r="T273" s="22"/>
      <c r="U273" s="23"/>
    </row>
    <row r="274" spans="18:21" ht="12.75" customHeight="1" hidden="1">
      <c r="R274" s="23"/>
      <c r="S274" s="23"/>
      <c r="T274" s="22"/>
      <c r="U274" s="23"/>
    </row>
    <row r="275" spans="18:21" ht="12.75" customHeight="1" hidden="1">
      <c r="R275" s="23"/>
      <c r="S275" s="23"/>
      <c r="T275" s="22"/>
      <c r="U275" s="23"/>
    </row>
    <row r="276" spans="18:21" ht="12.75" customHeight="1" hidden="1">
      <c r="R276" s="23"/>
      <c r="S276" s="23"/>
      <c r="T276" s="22"/>
      <c r="U276" s="23"/>
    </row>
    <row r="277" spans="18:21" ht="12.75" customHeight="1" hidden="1">
      <c r="R277" s="23"/>
      <c r="S277" s="23"/>
      <c r="T277" s="22"/>
      <c r="U277" s="23"/>
    </row>
    <row r="278" spans="18:21" ht="12.75" customHeight="1" hidden="1">
      <c r="R278" s="23"/>
      <c r="S278" s="23"/>
      <c r="T278" s="22"/>
      <c r="U278" s="23"/>
    </row>
    <row r="279" spans="18:21" ht="12.75" customHeight="1" hidden="1">
      <c r="R279" s="23"/>
      <c r="S279" s="23"/>
      <c r="T279" s="22"/>
      <c r="U279" s="23"/>
    </row>
    <row r="280" spans="18:21" ht="12.75" customHeight="1" hidden="1">
      <c r="R280" s="23"/>
      <c r="S280" s="23"/>
      <c r="T280" s="22"/>
      <c r="U280" s="23"/>
    </row>
    <row r="281" spans="18:21" ht="12.75" customHeight="1" hidden="1">
      <c r="R281" s="23"/>
      <c r="S281" s="23"/>
      <c r="T281" s="22"/>
      <c r="U281" s="23"/>
    </row>
    <row r="282" spans="18:21" ht="12.75" customHeight="1" hidden="1">
      <c r="R282" s="23"/>
      <c r="S282" s="23"/>
      <c r="T282" s="22"/>
      <c r="U282" s="23"/>
    </row>
    <row r="283" spans="18:21" ht="12.75" customHeight="1" hidden="1">
      <c r="R283" s="23"/>
      <c r="S283" s="23"/>
      <c r="T283" s="22"/>
      <c r="U283" s="23"/>
    </row>
    <row r="284" spans="18:21" ht="12.75" customHeight="1" hidden="1">
      <c r="R284" s="23"/>
      <c r="S284" s="23"/>
      <c r="T284" s="22"/>
      <c r="U284" s="23"/>
    </row>
    <row r="285" spans="18:21" ht="12.75" customHeight="1" hidden="1">
      <c r="R285" s="23"/>
      <c r="S285" s="23"/>
      <c r="T285" s="22"/>
      <c r="U285" s="23"/>
    </row>
    <row r="286" spans="18:21" ht="12.75" customHeight="1" hidden="1">
      <c r="R286" s="23"/>
      <c r="S286" s="23"/>
      <c r="T286" s="22"/>
      <c r="U286" s="23"/>
    </row>
    <row r="287" spans="18:21" ht="12.75" customHeight="1" hidden="1">
      <c r="R287" s="23"/>
      <c r="S287" s="23"/>
      <c r="T287" s="22"/>
      <c r="U287" s="23"/>
    </row>
    <row r="288" spans="18:21" ht="12.75" customHeight="1" hidden="1">
      <c r="R288" s="23"/>
      <c r="S288" s="23"/>
      <c r="T288" s="22"/>
      <c r="U288" s="23"/>
    </row>
    <row r="289" spans="18:21" ht="12.75" customHeight="1" hidden="1">
      <c r="R289" s="23"/>
      <c r="S289" s="23"/>
      <c r="T289" s="22"/>
      <c r="U289" s="23"/>
    </row>
    <row r="290" spans="18:21" ht="12.75" customHeight="1" hidden="1">
      <c r="R290" s="23"/>
      <c r="S290" s="23"/>
      <c r="T290" s="22"/>
      <c r="U290" s="23"/>
    </row>
    <row r="291" spans="18:21" ht="12.75" customHeight="1" hidden="1">
      <c r="R291" s="23"/>
      <c r="S291" s="23"/>
      <c r="T291" s="22"/>
      <c r="U291" s="23"/>
    </row>
    <row r="292" spans="18:21" ht="12.75" customHeight="1" hidden="1">
      <c r="R292" s="23"/>
      <c r="S292" s="23"/>
      <c r="T292" s="22"/>
      <c r="U292" s="23"/>
    </row>
    <row r="293" spans="18:21" ht="12.75" customHeight="1" hidden="1">
      <c r="R293" s="23"/>
      <c r="S293" s="23"/>
      <c r="T293" s="22"/>
      <c r="U293" s="23"/>
    </row>
    <row r="294" spans="18:21" ht="12.75" customHeight="1" hidden="1">
      <c r="R294" s="23"/>
      <c r="S294" s="23"/>
      <c r="T294" s="22"/>
      <c r="U294" s="23"/>
    </row>
    <row r="295" spans="18:21" ht="12.75" customHeight="1" hidden="1">
      <c r="R295" s="23"/>
      <c r="S295" s="23"/>
      <c r="T295" s="22"/>
      <c r="U295" s="23"/>
    </row>
    <row r="296" spans="18:21" ht="12.75" customHeight="1" hidden="1">
      <c r="R296" s="23"/>
      <c r="S296" s="23"/>
      <c r="T296" s="22"/>
      <c r="U296" s="23"/>
    </row>
    <row r="297" spans="18:21" ht="12.75" customHeight="1" hidden="1">
      <c r="R297" s="23"/>
      <c r="S297" s="23"/>
      <c r="T297" s="22"/>
      <c r="U297" s="23"/>
    </row>
    <row r="298" spans="18:21" ht="12.75" customHeight="1" hidden="1">
      <c r="R298" s="23"/>
      <c r="S298" s="23"/>
      <c r="T298" s="14"/>
      <c r="U298" s="23"/>
    </row>
    <row r="299" spans="18:21" ht="12.75" customHeight="1" hidden="1">
      <c r="R299" s="23"/>
      <c r="S299" s="23"/>
      <c r="T299" s="14"/>
      <c r="U299" s="23"/>
    </row>
    <row r="300" spans="18:21" ht="12.75" customHeight="1" hidden="1">
      <c r="R300" s="23"/>
      <c r="S300" s="23"/>
      <c r="T300" s="14"/>
      <c r="U300" s="23"/>
    </row>
    <row r="301" spans="18:21" ht="12.75" customHeight="1" hidden="1">
      <c r="R301" s="23"/>
      <c r="S301" s="23"/>
      <c r="T301" s="14"/>
      <c r="U301" s="23"/>
    </row>
    <row r="302" spans="18:21" ht="12.75" customHeight="1" hidden="1">
      <c r="R302" s="23"/>
      <c r="S302" s="23"/>
      <c r="T302" s="14"/>
      <c r="U302" s="23"/>
    </row>
    <row r="303" spans="18:21" ht="12.75" customHeight="1" hidden="1">
      <c r="R303" s="23"/>
      <c r="S303" s="23"/>
      <c r="T303" s="14"/>
      <c r="U303" s="23"/>
    </row>
    <row r="304" spans="18:21" ht="12.75" customHeight="1" hidden="1">
      <c r="R304" s="23"/>
      <c r="S304" s="23"/>
      <c r="T304" s="14"/>
      <c r="U304" s="23"/>
    </row>
    <row r="305" spans="18:21" ht="12.75" customHeight="1" hidden="1">
      <c r="R305" s="23"/>
      <c r="S305" s="23"/>
      <c r="T305" s="14"/>
      <c r="U305" s="23"/>
    </row>
    <row r="306" spans="18:21" ht="12.75" customHeight="1" hidden="1">
      <c r="R306" s="23"/>
      <c r="S306" s="23"/>
      <c r="T306" s="23"/>
      <c r="U306" s="23"/>
    </row>
    <row r="307" spans="18:21" ht="12.75" customHeight="1" hidden="1">
      <c r="R307" s="23"/>
      <c r="S307" s="23"/>
      <c r="T307" s="23"/>
      <c r="U307" s="23"/>
    </row>
    <row r="308" spans="18:21" ht="12.75" customHeight="1" hidden="1">
      <c r="R308" s="23"/>
      <c r="S308" s="23"/>
      <c r="T308" s="23"/>
      <c r="U308" s="23"/>
    </row>
    <row r="309" spans="18:21" ht="12.75" customHeight="1" hidden="1">
      <c r="R309" s="23"/>
      <c r="S309" s="23"/>
      <c r="T309" s="23"/>
      <c r="U309" s="23"/>
    </row>
    <row r="310" spans="18:21" ht="12.75" customHeight="1" hidden="1">
      <c r="R310" s="23"/>
      <c r="S310" s="23"/>
      <c r="T310" s="23"/>
      <c r="U310" s="23"/>
    </row>
    <row r="311" spans="18:21" ht="12.75" customHeight="1" hidden="1">
      <c r="R311" s="23"/>
      <c r="S311" s="23"/>
      <c r="T311" s="23"/>
      <c r="U311" s="23"/>
    </row>
    <row r="312" spans="18:21" ht="12.75" customHeight="1" hidden="1">
      <c r="R312" s="23"/>
      <c r="S312" s="23"/>
      <c r="T312" s="23"/>
      <c r="U312" s="23"/>
    </row>
    <row r="313" spans="18:21" ht="12.75" customHeight="1" hidden="1">
      <c r="R313" s="23"/>
      <c r="S313" s="23"/>
      <c r="T313" s="23"/>
      <c r="U313" s="23"/>
    </row>
    <row r="314" spans="18:21" ht="12.75" customHeight="1" hidden="1">
      <c r="R314" s="23"/>
      <c r="S314" s="23"/>
      <c r="T314" s="23"/>
      <c r="U314" s="23"/>
    </row>
    <row r="315" spans="18:21" ht="12.75" customHeight="1" hidden="1">
      <c r="R315" s="23"/>
      <c r="S315" s="23"/>
      <c r="T315" s="23"/>
      <c r="U315" s="23"/>
    </row>
    <row r="316" spans="18:21" ht="12.75" customHeight="1" hidden="1">
      <c r="R316" s="23"/>
      <c r="S316" s="23"/>
      <c r="T316" s="23"/>
      <c r="U316" s="23"/>
    </row>
    <row r="317" spans="18:21" ht="12.75" customHeight="1" hidden="1">
      <c r="R317" s="23"/>
      <c r="S317" s="23"/>
      <c r="T317" s="23"/>
      <c r="U317" s="23"/>
    </row>
    <row r="318" spans="18:21" ht="12.75" customHeight="1" hidden="1">
      <c r="R318" s="23"/>
      <c r="S318" s="23"/>
      <c r="T318" s="23"/>
      <c r="U318" s="23"/>
    </row>
    <row r="319" spans="18:21" ht="12.75" customHeight="1" hidden="1">
      <c r="R319" s="23"/>
      <c r="S319" s="23"/>
      <c r="T319" s="23"/>
      <c r="U319" s="23"/>
    </row>
    <row r="320" spans="18:21" ht="12.75" customHeight="1" hidden="1">
      <c r="R320" s="23"/>
      <c r="S320" s="23"/>
      <c r="T320" s="23"/>
      <c r="U320" s="23"/>
    </row>
    <row r="321" spans="18:21" ht="12.75" customHeight="1" hidden="1">
      <c r="R321" s="23"/>
      <c r="S321" s="23"/>
      <c r="T321" s="23"/>
      <c r="U321" s="23"/>
    </row>
    <row r="322" spans="18:21" ht="12.75" customHeight="1" hidden="1">
      <c r="R322" s="23"/>
      <c r="S322" s="23"/>
      <c r="T322" s="23"/>
      <c r="U322" s="23"/>
    </row>
    <row r="323" spans="18:21" ht="12.75" customHeight="1" hidden="1">
      <c r="R323" s="23"/>
      <c r="S323" s="23"/>
      <c r="T323" s="23"/>
      <c r="U323" s="23"/>
    </row>
    <row r="324" spans="18:21" ht="12.75" customHeight="1" hidden="1">
      <c r="R324" s="23"/>
      <c r="S324" s="23"/>
      <c r="T324" s="23"/>
      <c r="U324" s="23"/>
    </row>
    <row r="325" spans="18:21" ht="12.75" customHeight="1" hidden="1">
      <c r="R325" s="23"/>
      <c r="S325" s="23"/>
      <c r="T325" s="23"/>
      <c r="U325" s="23"/>
    </row>
    <row r="326" spans="18:21" ht="12.75" customHeight="1" hidden="1">
      <c r="R326" s="23"/>
      <c r="S326" s="23"/>
      <c r="T326" s="23"/>
      <c r="U326" s="23"/>
    </row>
    <row r="327" spans="18:21" ht="12.75" customHeight="1" hidden="1">
      <c r="R327" s="23"/>
      <c r="S327" s="23"/>
      <c r="T327" s="23"/>
      <c r="U327" s="23"/>
    </row>
    <row r="328" spans="18:21" ht="12.75" customHeight="1" hidden="1">
      <c r="R328" s="23"/>
      <c r="S328" s="23"/>
      <c r="T328" s="23"/>
      <c r="U328" s="23"/>
    </row>
    <row r="329" spans="18:21" ht="12.75" customHeight="1" hidden="1">
      <c r="R329" s="23"/>
      <c r="S329" s="23"/>
      <c r="T329" s="23"/>
      <c r="U329" s="23"/>
    </row>
    <row r="330" spans="18:21" ht="12.75" customHeight="1" hidden="1">
      <c r="R330" s="23"/>
      <c r="S330" s="23"/>
      <c r="T330" s="23"/>
      <c r="U330" s="23"/>
    </row>
    <row r="331" spans="18:21" ht="12.75" customHeight="1" hidden="1">
      <c r="R331" s="23"/>
      <c r="S331" s="23"/>
      <c r="T331" s="23"/>
      <c r="U331" s="23"/>
    </row>
    <row r="332" spans="18:21" ht="12.75" customHeight="1" hidden="1">
      <c r="R332" s="23"/>
      <c r="S332" s="23"/>
      <c r="T332" s="23"/>
      <c r="U332" s="23"/>
    </row>
    <row r="333" spans="18:21" ht="12.75" customHeight="1" hidden="1">
      <c r="R333" s="23"/>
      <c r="S333" s="23"/>
      <c r="T333" s="23"/>
      <c r="U333" s="23"/>
    </row>
    <row r="334" spans="18:21" ht="12.75" customHeight="1" hidden="1">
      <c r="R334" s="23"/>
      <c r="S334" s="23"/>
      <c r="T334" s="23"/>
      <c r="U334" s="23"/>
    </row>
    <row r="335" spans="18:21" ht="12.75" customHeight="1" hidden="1">
      <c r="R335" s="23"/>
      <c r="S335" s="23"/>
      <c r="T335" s="23"/>
      <c r="U335" s="23"/>
    </row>
    <row r="336" spans="18:21" ht="12.75" customHeight="1" hidden="1">
      <c r="R336" s="23"/>
      <c r="S336" s="23"/>
      <c r="T336" s="23"/>
      <c r="U336" s="23"/>
    </row>
    <row r="337" spans="20:21" ht="12.75" customHeight="1" hidden="1">
      <c r="T337" s="23"/>
      <c r="U337" s="23"/>
    </row>
    <row r="338" spans="20:21" ht="12.75" customHeight="1" hidden="1">
      <c r="T338" s="23"/>
      <c r="U338" s="23"/>
    </row>
    <row r="339" spans="20:21" ht="12.75" customHeight="1" hidden="1">
      <c r="T339" s="23"/>
      <c r="U339" s="23"/>
    </row>
    <row r="340" spans="20:21" ht="12.75" customHeight="1" hidden="1">
      <c r="T340" s="23"/>
      <c r="U340" s="23"/>
    </row>
    <row r="341" spans="20:21" ht="12.75" customHeight="1" hidden="1">
      <c r="T341" s="23"/>
      <c r="U341" s="23"/>
    </row>
    <row r="342" spans="20:21" ht="12.75" customHeight="1" hidden="1">
      <c r="T342" s="23"/>
      <c r="U342" s="23"/>
    </row>
    <row r="343" spans="20:21" ht="12.75" customHeight="1" hidden="1">
      <c r="T343" s="23"/>
      <c r="U343" s="23"/>
    </row>
    <row r="344" spans="20:21" ht="12.75" customHeight="1" hidden="1">
      <c r="T344" s="23"/>
      <c r="U344" s="23"/>
    </row>
    <row r="345" spans="20:21" ht="12.75" customHeight="1" hidden="1">
      <c r="T345" s="23"/>
      <c r="U345" s="23"/>
    </row>
    <row r="346" spans="20:21" ht="12.75" customHeight="1" hidden="1">
      <c r="T346" s="23"/>
      <c r="U346" s="23"/>
    </row>
    <row r="347" spans="20:21" ht="12.75" customHeight="1" hidden="1">
      <c r="T347" s="23"/>
      <c r="U347" s="23"/>
    </row>
    <row r="348" spans="20:21" ht="12.75" customHeight="1" hidden="1">
      <c r="T348" s="23"/>
      <c r="U348" s="23"/>
    </row>
    <row r="349" spans="20:21" ht="12.75" customHeight="1" hidden="1">
      <c r="T349" s="23"/>
      <c r="U349" s="23"/>
    </row>
    <row r="350" spans="20:21" ht="12.75" customHeight="1" hidden="1">
      <c r="T350" s="23"/>
      <c r="U350" s="23"/>
    </row>
    <row r="351" spans="20:21" ht="12.75" customHeight="1" hidden="1">
      <c r="T351" s="23"/>
      <c r="U351" s="23"/>
    </row>
    <row r="352" spans="20:21" ht="12.75" customHeight="1" hidden="1">
      <c r="T352" s="23"/>
      <c r="U352" s="23"/>
    </row>
    <row r="353" spans="20:21" ht="12.75" customHeight="1" hidden="1">
      <c r="T353" s="23"/>
      <c r="U353" s="23"/>
    </row>
    <row r="354" spans="20:21" ht="12.75" customHeight="1" hidden="1">
      <c r="T354" s="23"/>
      <c r="U354" s="23"/>
    </row>
    <row r="355" spans="20:21" ht="12.75" customHeight="1" hidden="1">
      <c r="T355" s="23"/>
      <c r="U355" s="23"/>
    </row>
    <row r="356" spans="20:21" ht="12.75" customHeight="1" hidden="1">
      <c r="T356" s="23"/>
      <c r="U356" s="23"/>
    </row>
    <row r="357" spans="20:21" ht="12.75" customHeight="1" hidden="1">
      <c r="T357" s="23"/>
      <c r="U357" s="23"/>
    </row>
    <row r="358" spans="20:21" ht="12.75" customHeight="1" hidden="1">
      <c r="T358" s="23"/>
      <c r="U358" s="23"/>
    </row>
    <row r="359" spans="20:21" ht="12.75" customHeight="1" hidden="1">
      <c r="T359" s="23"/>
      <c r="U359" s="23"/>
    </row>
    <row r="360" spans="20:21" ht="12.75" customHeight="1" hidden="1">
      <c r="T360" s="23"/>
      <c r="U360" s="23"/>
    </row>
    <row r="361" spans="20:21" ht="12.75" customHeight="1" hidden="1">
      <c r="T361" s="23"/>
      <c r="U361" s="23"/>
    </row>
    <row r="362" spans="20:21" ht="12.75" customHeight="1" hidden="1">
      <c r="T362" s="23"/>
      <c r="U362" s="23"/>
    </row>
    <row r="363" spans="20:21" ht="12.75" customHeight="1" hidden="1">
      <c r="T363" s="23"/>
      <c r="U363" s="23"/>
    </row>
    <row r="364" spans="20:21" ht="12.75" customHeight="1" hidden="1">
      <c r="T364" s="23"/>
      <c r="U364" s="23"/>
    </row>
    <row r="365" spans="20:21" ht="12.75" customHeight="1" hidden="1">
      <c r="T365" s="23"/>
      <c r="U365" s="23"/>
    </row>
    <row r="366" spans="20:21" ht="12.75" customHeight="1" hidden="1">
      <c r="T366" s="23"/>
      <c r="U366" s="23"/>
    </row>
    <row r="367" spans="20:21" ht="12.75" customHeight="1" hidden="1">
      <c r="T367" s="23"/>
      <c r="U367" s="23"/>
    </row>
    <row r="368" spans="20:21" ht="12.75" customHeight="1" hidden="1">
      <c r="T368" s="23"/>
      <c r="U368" s="23"/>
    </row>
    <row r="369" spans="20:21" ht="12.75" customHeight="1" hidden="1">
      <c r="T369" s="23"/>
      <c r="U369" s="23"/>
    </row>
    <row r="370" spans="20:21" ht="12.75" customHeight="1" hidden="1">
      <c r="T370" s="23"/>
      <c r="U370" s="23"/>
    </row>
    <row r="371" spans="20:21" ht="12.75" customHeight="1" hidden="1">
      <c r="T371" s="23"/>
      <c r="U371" s="23"/>
    </row>
    <row r="372" spans="20:21" ht="12.75" customHeight="1" hidden="1">
      <c r="T372" s="23"/>
      <c r="U372" s="23"/>
    </row>
    <row r="373" spans="20:21" ht="12.75" customHeight="1" hidden="1">
      <c r="T373" s="23"/>
      <c r="U373" s="23"/>
    </row>
    <row r="374" spans="20:21" ht="12.75" customHeight="1" hidden="1">
      <c r="T374" s="23"/>
      <c r="U374" s="23"/>
    </row>
    <row r="375" spans="20:21" ht="12.75" customHeight="1" hidden="1">
      <c r="T375" s="23"/>
      <c r="U375" s="23"/>
    </row>
    <row r="376" spans="20:21" ht="12.75" customHeight="1" hidden="1">
      <c r="T376" s="23"/>
      <c r="U376" s="23"/>
    </row>
    <row r="377" spans="20:21" ht="12.75" customHeight="1" hidden="1">
      <c r="T377" s="23"/>
      <c r="U377" s="23"/>
    </row>
    <row r="378" spans="20:21" ht="12.75" customHeight="1" hidden="1">
      <c r="T378" s="23"/>
      <c r="U378" s="23"/>
    </row>
    <row r="379" spans="20:21" ht="12.75" customHeight="1" hidden="1">
      <c r="T379" s="23"/>
      <c r="U379" s="23"/>
    </row>
    <row r="380" spans="20:21" ht="12.75" customHeight="1" hidden="1">
      <c r="T380" s="23"/>
      <c r="U380" s="23"/>
    </row>
    <row r="381" spans="20:21" ht="12.75" customHeight="1" hidden="1">
      <c r="T381" s="23"/>
      <c r="U381" s="23"/>
    </row>
    <row r="382" spans="20:21" ht="12.75" customHeight="1" hidden="1">
      <c r="T382" s="23"/>
      <c r="U382" s="23"/>
    </row>
    <row r="383" spans="20:21" ht="12.75" customHeight="1" hidden="1">
      <c r="T383" s="23"/>
      <c r="U383" s="23"/>
    </row>
    <row r="384" spans="20:21" ht="12.75" customHeight="1" hidden="1">
      <c r="T384" s="23"/>
      <c r="U384" s="23"/>
    </row>
    <row r="385" spans="20:21" ht="12.75" customHeight="1" hidden="1">
      <c r="T385" s="23"/>
      <c r="U385" s="23"/>
    </row>
    <row r="386" spans="20:21" ht="12.75" customHeight="1" hidden="1">
      <c r="T386" s="23"/>
      <c r="U386" s="23"/>
    </row>
    <row r="387" spans="20:21" ht="12.75" customHeight="1" hidden="1">
      <c r="T387" s="23"/>
      <c r="U387" s="23"/>
    </row>
    <row r="388" spans="20:21" ht="12.75" customHeight="1" hidden="1">
      <c r="T388" s="23"/>
      <c r="U388" s="23"/>
    </row>
    <row r="389" spans="20:21" ht="12.75" customHeight="1" hidden="1">
      <c r="T389" s="23"/>
      <c r="U389" s="23"/>
    </row>
    <row r="390" spans="20:21" ht="12.75" customHeight="1" hidden="1">
      <c r="T390" s="23"/>
      <c r="U390" s="23"/>
    </row>
    <row r="391" spans="20:21" ht="12.75" customHeight="1" hidden="1">
      <c r="T391" s="23"/>
      <c r="U391" s="23"/>
    </row>
    <row r="392" spans="20:21" ht="12.75" customHeight="1" hidden="1">
      <c r="T392" s="23"/>
      <c r="U392" s="23"/>
    </row>
    <row r="393" spans="20:21" ht="12.75" customHeight="1" hidden="1">
      <c r="T393" s="23"/>
      <c r="U393" s="23"/>
    </row>
    <row r="394" spans="20:21" ht="12.75" customHeight="1" hidden="1">
      <c r="T394" s="23"/>
      <c r="U394" s="23"/>
    </row>
    <row r="395" spans="20:21" ht="12.75" customHeight="1" hidden="1">
      <c r="T395" s="23"/>
      <c r="U395" s="23"/>
    </row>
    <row r="396" spans="20:21" ht="12.75" customHeight="1" hidden="1">
      <c r="T396" s="23"/>
      <c r="U396" s="23"/>
    </row>
    <row r="397" spans="20:21" ht="12.75" customHeight="1" hidden="1">
      <c r="T397" s="23"/>
      <c r="U397" s="23"/>
    </row>
    <row r="398" spans="20:21" ht="12.75" customHeight="1" hidden="1">
      <c r="T398" s="23"/>
      <c r="U398" s="23"/>
    </row>
    <row r="399" spans="20:21" ht="12.75" customHeight="1" hidden="1">
      <c r="T399" s="23"/>
      <c r="U399" s="23"/>
    </row>
    <row r="400" spans="20:21" ht="12.75" customHeight="1" hidden="1">
      <c r="T400" s="23"/>
      <c r="U400" s="23"/>
    </row>
    <row r="401" spans="20:21" ht="12.75" customHeight="1" hidden="1">
      <c r="T401" s="23"/>
      <c r="U401" s="23"/>
    </row>
    <row r="402" spans="20:21" ht="12.75" customHeight="1" hidden="1">
      <c r="T402" s="23"/>
      <c r="U402" s="23"/>
    </row>
    <row r="403" spans="20:21" ht="12.75" customHeight="1" hidden="1">
      <c r="T403" s="23"/>
      <c r="U403" s="23"/>
    </row>
    <row r="404" spans="20:21" ht="12.75" customHeight="1" hidden="1">
      <c r="T404" s="23"/>
      <c r="U404" s="23"/>
    </row>
    <row r="405" spans="20:21" ht="12.75" customHeight="1" hidden="1">
      <c r="T405" s="23"/>
      <c r="U405" s="23"/>
    </row>
    <row r="406" spans="20:21" ht="12.75" customHeight="1" hidden="1">
      <c r="T406" s="23"/>
      <c r="U406" s="23"/>
    </row>
    <row r="407" spans="20:21" ht="12.75" customHeight="1" hidden="1">
      <c r="T407" s="23"/>
      <c r="U407" s="23"/>
    </row>
    <row r="408" spans="20:21" ht="12.75" customHeight="1" hidden="1">
      <c r="T408" s="23"/>
      <c r="U408" s="23"/>
    </row>
    <row r="409" spans="20:21" ht="12.75" customHeight="1" hidden="1">
      <c r="T409" s="23"/>
      <c r="U409" s="23"/>
    </row>
    <row r="410" spans="20:21" ht="12.75" customHeight="1" hidden="1">
      <c r="T410" s="23"/>
      <c r="U410" s="23"/>
    </row>
    <row r="411" spans="20:21" ht="12.75" customHeight="1" hidden="1">
      <c r="T411" s="23"/>
      <c r="U411" s="23"/>
    </row>
    <row r="412" spans="20:21" ht="12.75" customHeight="1" hidden="1">
      <c r="T412" s="23"/>
      <c r="U412" s="23"/>
    </row>
    <row r="413" spans="20:21" ht="12.75" customHeight="1" hidden="1">
      <c r="T413" s="23"/>
      <c r="U413" s="23"/>
    </row>
    <row r="414" spans="20:21" ht="12.75" customHeight="1" hidden="1">
      <c r="T414" s="23"/>
      <c r="U414" s="23"/>
    </row>
    <row r="415" spans="20:21" ht="12.75" customHeight="1" hidden="1">
      <c r="T415" s="23"/>
      <c r="U415" s="23"/>
    </row>
    <row r="416" spans="20:21" ht="12.75" customHeight="1" hidden="1">
      <c r="T416" s="23"/>
      <c r="U416" s="23"/>
    </row>
    <row r="417" spans="20:21" ht="12.75" customHeight="1" hidden="1">
      <c r="T417" s="23"/>
      <c r="U417" s="23"/>
    </row>
    <row r="418" spans="20:21" ht="12.75" customHeight="1" hidden="1">
      <c r="T418" s="23"/>
      <c r="U418" s="23"/>
    </row>
    <row r="419" spans="20:21" ht="12.75" customHeight="1" hidden="1">
      <c r="T419" s="23"/>
      <c r="U419" s="23"/>
    </row>
    <row r="420" spans="20:21" ht="12.75" customHeight="1" hidden="1">
      <c r="T420" s="23"/>
      <c r="U420" s="23"/>
    </row>
    <row r="421" spans="20:21" ht="12.75" customHeight="1" hidden="1">
      <c r="T421" s="23"/>
      <c r="U421" s="23"/>
    </row>
    <row r="422" spans="20:21" ht="12.75" customHeight="1" hidden="1">
      <c r="T422" s="23"/>
      <c r="U422" s="23"/>
    </row>
    <row r="423" spans="20:21" ht="12.75" customHeight="1" hidden="1">
      <c r="T423" s="23"/>
      <c r="U423" s="23"/>
    </row>
    <row r="424" spans="20:21" ht="12.75" customHeight="1" hidden="1">
      <c r="T424" s="23"/>
      <c r="U424" s="23"/>
    </row>
    <row r="425" spans="20:21" ht="12.75" customHeight="1" hidden="1">
      <c r="T425" s="23"/>
      <c r="U425" s="23"/>
    </row>
    <row r="426" spans="20:21" ht="12.75" customHeight="1" hidden="1">
      <c r="T426" s="23"/>
      <c r="U426" s="23"/>
    </row>
    <row r="427" spans="20:21" ht="12.75" customHeight="1" hidden="1">
      <c r="T427" s="23"/>
      <c r="U427" s="23"/>
    </row>
    <row r="428" spans="20:21" ht="12.75" customHeight="1" hidden="1">
      <c r="T428" s="23"/>
      <c r="U428" s="23"/>
    </row>
    <row r="429" spans="20:21" ht="12.75" customHeight="1" hidden="1">
      <c r="T429" s="23"/>
      <c r="U429" s="23"/>
    </row>
    <row r="430" spans="20:21" ht="12.75" customHeight="1" hidden="1">
      <c r="T430" s="23"/>
      <c r="U430" s="23"/>
    </row>
    <row r="431" spans="20:21" ht="12.75" customHeight="1" hidden="1">
      <c r="T431" s="23"/>
      <c r="U431" s="23"/>
    </row>
    <row r="432" spans="20:21" ht="12.75" customHeight="1" hidden="1">
      <c r="T432" s="23"/>
      <c r="U432" s="23"/>
    </row>
    <row r="433" spans="20:21" ht="12.75" customHeight="1" hidden="1">
      <c r="T433" s="23"/>
      <c r="U433" s="23"/>
    </row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</sheetData>
  <sheetProtection password="91A7" sheet="1" objects="1" scenarios="1"/>
  <mergeCells count="2">
    <mergeCell ref="A1:A4"/>
    <mergeCell ref="C1:C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24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6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13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IF(C6="","",VLOOKUP(C6,Autor!F$5:G173,2))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IF(C7="","",VLOOKUP(C7,Autor!F$5:G174,2))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IF(C8="","",VLOOKUP(C8,Autor!F$5:G175,2))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IF(C9="","",VLOOKUP(C9,Autor!F$5:G176,2))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IF(C10="","",VLOOKUP(C10,Autor!F$5:G177,2))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IF(C11="","",VLOOKUP(C11,Autor!F$5:G178,2))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IF(C12="","",VLOOKUP(C12,Autor!F$5:G179,2))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IF(C13="","",VLOOKUP(C13,Autor!F$5:G180,2))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IF(C14="","",VLOOKUP(C14,Autor!F$5:G181,2))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IF(C15="","",VLOOKUP(C15,Autor!F$5:G182,2))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IF(C16="","",VLOOKUP(C16,Autor!F$5:G183,2))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IF(C17="","",VLOOKUP(C17,Autor!F$5:G184,2))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IF(C18="","",VLOOKUP(C18,Autor!F$5:G185,2))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IF(C19="","",VLOOKUP(C19,Autor!F$5:G186,2))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IF(C20="","",VLOOKUP(C20,Autor!F$5:G187,2))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IF(C21="","",VLOOKUP(C21,Autor!F$5:G188,2))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IF(C22="","",VLOOKUP(C22,Autor!F$5:G189,2))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IF(C23="","",VLOOKUP(C23,Autor!F$5:G190,2))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IF(C24="","",VLOOKUP(C24,Autor!F$5:G191,2))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IF(C25="","",VLOOKUP(C25,Autor!F$5:G192,2))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IF(C26="","",VLOOKUP(C26,Autor!F$5:G193,2))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IF(C27="","",VLOOKUP(C27,Autor!F$5:G194,2))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IF(C28="","",VLOOKUP(C28,Autor!F$5:G195,2))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IF(C29="","",VLOOKUP(C29,Autor!F$5:G196,2))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IF(C30="","",VLOOKUP(C30,Autor!F$5:G197,2))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IF(C31="","",VLOOKUP(C31,Autor!F$5:G198,2))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7" t="str">
        <f>IF(B5="","","Autor programu: Daniel Piasecki dpiasecki@poczta.fm")</f>
        <v>Autor programu: Daniel Piasecki dpiasecki@poczta.fm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4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28">
        <v>0.1</v>
      </c>
      <c r="D40" s="29"/>
      <c r="E40" s="30"/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0"/>
      <c r="D41" s="31"/>
      <c r="E41" s="28">
        <v>0.1</v>
      </c>
      <c r="F41" s="22">
        <v>99</v>
      </c>
      <c r="G41" s="30"/>
      <c r="H41" s="30"/>
      <c r="I41" s="30"/>
      <c r="J41" s="30"/>
      <c r="K41" s="30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30"/>
      <c r="F42" s="22">
        <v>98</v>
      </c>
      <c r="G42" s="30"/>
      <c r="H42" s="30"/>
      <c r="I42" s="28">
        <v>-26</v>
      </c>
      <c r="J42" s="30"/>
      <c r="K42" s="30"/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0"/>
      <c r="D43" s="31"/>
      <c r="E43" s="28">
        <v>9.7</v>
      </c>
      <c r="F43" s="22">
        <v>97</v>
      </c>
      <c r="G43" s="30"/>
      <c r="H43" s="30"/>
      <c r="I43" s="30"/>
      <c r="J43" s="30"/>
      <c r="K43" s="28">
        <v>60</v>
      </c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28">
        <v>6.6</v>
      </c>
      <c r="D44" s="29"/>
      <c r="E44" s="30"/>
      <c r="F44" s="22">
        <v>96</v>
      </c>
      <c r="G44" s="30"/>
      <c r="H44" s="30"/>
      <c r="I44" s="30"/>
      <c r="J44" s="30"/>
      <c r="K44" s="30"/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28">
        <v>9.8</v>
      </c>
      <c r="F45" s="22">
        <v>95</v>
      </c>
      <c r="G45" s="30"/>
      <c r="H45" s="30"/>
      <c r="I45" s="28">
        <v>-25</v>
      </c>
      <c r="J45" s="30"/>
      <c r="K45" s="28">
        <v>61</v>
      </c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0"/>
      <c r="D46" s="29"/>
      <c r="E46" s="30"/>
      <c r="F46" s="22">
        <v>94</v>
      </c>
      <c r="G46" s="30"/>
      <c r="H46" s="30"/>
      <c r="I46" s="30"/>
      <c r="J46" s="30"/>
      <c r="K46" s="30"/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28">
        <v>6.7</v>
      </c>
      <c r="D47" s="31"/>
      <c r="E47" s="28">
        <v>9.9</v>
      </c>
      <c r="F47" s="22">
        <v>93</v>
      </c>
      <c r="G47" s="30"/>
      <c r="H47" s="30"/>
      <c r="I47" s="30"/>
      <c r="J47" s="30"/>
      <c r="K47" s="28">
        <v>62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30"/>
      <c r="F48" s="22">
        <v>92</v>
      </c>
      <c r="G48" s="30"/>
      <c r="H48" s="30"/>
      <c r="I48" s="28">
        <v>-24</v>
      </c>
      <c r="J48" s="30"/>
      <c r="K48" s="30"/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0"/>
      <c r="D49" s="31"/>
      <c r="E49" s="28">
        <v>10</v>
      </c>
      <c r="F49" s="22">
        <v>91</v>
      </c>
      <c r="G49" s="30"/>
      <c r="H49" s="30"/>
      <c r="I49" s="30"/>
      <c r="J49" s="30"/>
      <c r="K49" s="28">
        <v>63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28">
        <v>6.8</v>
      </c>
      <c r="D50" s="29"/>
      <c r="E50" s="30"/>
      <c r="F50" s="22">
        <v>90</v>
      </c>
      <c r="G50" s="30"/>
      <c r="H50" s="30"/>
      <c r="I50" s="30"/>
      <c r="J50" s="30"/>
      <c r="K50" s="30"/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0"/>
      <c r="D51" s="31"/>
      <c r="E51" s="28">
        <v>10.1</v>
      </c>
      <c r="F51" s="22">
        <v>89</v>
      </c>
      <c r="G51" s="30"/>
      <c r="H51" s="30"/>
      <c r="I51" s="28">
        <v>-23</v>
      </c>
      <c r="J51" s="30"/>
      <c r="K51" s="28">
        <v>64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28">
        <v>6.9</v>
      </c>
      <c r="D52" s="29"/>
      <c r="E52" s="30"/>
      <c r="F52" s="22">
        <v>88</v>
      </c>
      <c r="G52" s="30"/>
      <c r="H52" s="28">
        <v>1</v>
      </c>
      <c r="I52" s="30"/>
      <c r="J52" s="30"/>
      <c r="K52" s="30"/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28">
        <v>10.2</v>
      </c>
      <c r="F53" s="22">
        <v>87</v>
      </c>
      <c r="G53" s="30"/>
      <c r="H53" s="30"/>
      <c r="I53" s="28">
        <v>-22</v>
      </c>
      <c r="J53" s="30"/>
      <c r="K53" s="28">
        <v>65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28">
        <v>7</v>
      </c>
      <c r="D54" s="29"/>
      <c r="E54" s="30"/>
      <c r="F54" s="22">
        <v>86</v>
      </c>
      <c r="G54" s="30"/>
      <c r="H54" s="30"/>
      <c r="I54" s="30"/>
      <c r="J54" s="30"/>
      <c r="K54" s="28">
        <v>66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0"/>
      <c r="D55" s="29"/>
      <c r="E55" s="28">
        <v>10.3</v>
      </c>
      <c r="F55" s="22">
        <v>85</v>
      </c>
      <c r="G55" s="30"/>
      <c r="H55" s="28">
        <v>2</v>
      </c>
      <c r="I55" s="28">
        <v>-21</v>
      </c>
      <c r="J55" s="30"/>
      <c r="K55" s="28">
        <v>67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28">
        <v>7.1</v>
      </c>
      <c r="D56" s="29"/>
      <c r="E56" s="30"/>
      <c r="F56" s="22">
        <v>84</v>
      </c>
      <c r="G56" s="30"/>
      <c r="H56" s="30"/>
      <c r="I56" s="30"/>
      <c r="J56" s="30"/>
      <c r="K56" s="28">
        <v>68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0"/>
      <c r="D57" s="29"/>
      <c r="E57" s="28">
        <v>10.4</v>
      </c>
      <c r="F57" s="22">
        <v>83</v>
      </c>
      <c r="G57" s="30"/>
      <c r="H57" s="30"/>
      <c r="I57" s="28">
        <v>-20</v>
      </c>
      <c r="J57" s="30"/>
      <c r="K57" s="28">
        <v>69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28">
        <v>7.2</v>
      </c>
      <c r="D58" s="29"/>
      <c r="E58" s="30"/>
      <c r="F58" s="22">
        <v>82</v>
      </c>
      <c r="G58" s="30"/>
      <c r="H58" s="28">
        <v>3</v>
      </c>
      <c r="I58" s="28">
        <v>-19</v>
      </c>
      <c r="J58" s="30"/>
      <c r="K58" s="28">
        <v>70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30"/>
      <c r="D59" s="29"/>
      <c r="E59" s="28">
        <v>10.5</v>
      </c>
      <c r="F59" s="22">
        <v>81</v>
      </c>
      <c r="G59" s="30"/>
      <c r="H59" s="30"/>
      <c r="I59" s="30"/>
      <c r="J59" s="30"/>
      <c r="K59" s="28">
        <v>71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28">
        <v>7.3</v>
      </c>
      <c r="D60" s="29"/>
      <c r="E60" s="30"/>
      <c r="F60" s="22">
        <v>80</v>
      </c>
      <c r="G60" s="30"/>
      <c r="H60" s="30"/>
      <c r="I60" s="28">
        <v>-18</v>
      </c>
      <c r="J60" s="30"/>
      <c r="K60" s="30"/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8">
        <v>7.4</v>
      </c>
      <c r="D61" s="29"/>
      <c r="E61" s="28">
        <v>10.6</v>
      </c>
      <c r="F61" s="22">
        <v>79</v>
      </c>
      <c r="G61" s="30"/>
      <c r="H61" s="28">
        <v>4</v>
      </c>
      <c r="I61" s="28">
        <v>-17</v>
      </c>
      <c r="J61" s="30"/>
      <c r="K61" s="28">
        <v>74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8">
        <v>7.5</v>
      </c>
      <c r="D62" s="29"/>
      <c r="E62" s="30"/>
      <c r="F62" s="22">
        <v>78</v>
      </c>
      <c r="G62" s="30"/>
      <c r="H62" s="30"/>
      <c r="I62" s="30"/>
      <c r="J62" s="30"/>
      <c r="K62" s="30"/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8">
        <v>7.7</v>
      </c>
      <c r="D63" s="29"/>
      <c r="E63" s="28">
        <v>10.7</v>
      </c>
      <c r="F63" s="22">
        <v>77</v>
      </c>
      <c r="G63" s="30"/>
      <c r="H63" s="28">
        <v>5</v>
      </c>
      <c r="I63" s="28">
        <v>-16</v>
      </c>
      <c r="J63" s="30"/>
      <c r="K63" s="28">
        <v>77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8">
        <v>7.8</v>
      </c>
      <c r="D64" s="29"/>
      <c r="E64" s="30"/>
      <c r="F64" s="22">
        <v>76</v>
      </c>
      <c r="G64" s="30"/>
      <c r="H64" s="30"/>
      <c r="I64" s="30"/>
      <c r="J64" s="30"/>
      <c r="K64" s="30"/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8">
        <v>7.9</v>
      </c>
      <c r="D65" s="29"/>
      <c r="E65" s="28">
        <v>10.8</v>
      </c>
      <c r="F65" s="22">
        <v>75</v>
      </c>
      <c r="G65" s="30"/>
      <c r="H65" s="28">
        <v>6</v>
      </c>
      <c r="I65" s="28">
        <v>-15</v>
      </c>
      <c r="J65" s="30"/>
      <c r="K65" s="28">
        <v>80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8</v>
      </c>
      <c r="D66" s="29"/>
      <c r="E66" s="30"/>
      <c r="F66" s="22">
        <v>74</v>
      </c>
      <c r="G66" s="30"/>
      <c r="H66" s="30"/>
      <c r="I66" s="28">
        <v>-14</v>
      </c>
      <c r="J66" s="30"/>
      <c r="K66" s="28">
        <v>82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28">
        <v>8.1</v>
      </c>
      <c r="D67" s="29"/>
      <c r="E67" s="28">
        <v>10.9</v>
      </c>
      <c r="F67" s="22">
        <v>73</v>
      </c>
      <c r="G67" s="30"/>
      <c r="H67" s="28">
        <v>7</v>
      </c>
      <c r="I67" s="30"/>
      <c r="J67" s="28">
        <v>1</v>
      </c>
      <c r="K67" s="28">
        <v>84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8">
        <v>8.2</v>
      </c>
      <c r="D68" s="29"/>
      <c r="E68" s="28">
        <v>11</v>
      </c>
      <c r="F68" s="22">
        <v>72</v>
      </c>
      <c r="G68" s="30"/>
      <c r="H68" s="30"/>
      <c r="I68" s="28">
        <v>-13</v>
      </c>
      <c r="J68" s="30"/>
      <c r="K68" s="28">
        <v>86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8.3</v>
      </c>
      <c r="D69" s="29"/>
      <c r="E69" s="28">
        <v>11.1</v>
      </c>
      <c r="F69" s="22">
        <v>71</v>
      </c>
      <c r="G69" s="30"/>
      <c r="H69" s="28">
        <v>8</v>
      </c>
      <c r="I69" s="28">
        <v>-12</v>
      </c>
      <c r="J69" s="30"/>
      <c r="K69" s="28">
        <v>88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28">
        <v>8.5</v>
      </c>
      <c r="D70" s="29"/>
      <c r="E70" s="28">
        <v>11.2</v>
      </c>
      <c r="F70" s="22">
        <v>70</v>
      </c>
      <c r="G70" s="30"/>
      <c r="H70" s="30"/>
      <c r="I70" s="30"/>
      <c r="J70" s="28">
        <v>2</v>
      </c>
      <c r="K70" s="28">
        <v>90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8.6</v>
      </c>
      <c r="D71" s="29"/>
      <c r="E71" s="28">
        <v>11.4</v>
      </c>
      <c r="F71" s="22">
        <v>69</v>
      </c>
      <c r="G71" s="28">
        <v>1</v>
      </c>
      <c r="H71" s="28">
        <v>9</v>
      </c>
      <c r="I71" s="28">
        <v>-11</v>
      </c>
      <c r="J71" s="30"/>
      <c r="K71" s="28">
        <v>92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8">
        <v>8.7</v>
      </c>
      <c r="D72" s="29"/>
      <c r="E72" s="28">
        <v>11.5</v>
      </c>
      <c r="F72" s="22">
        <v>68</v>
      </c>
      <c r="G72" s="30"/>
      <c r="H72" s="30"/>
      <c r="I72" s="30"/>
      <c r="J72" s="28">
        <v>3</v>
      </c>
      <c r="K72" s="28">
        <v>94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8">
        <v>8.8</v>
      </c>
      <c r="D73" s="29"/>
      <c r="E73" s="28">
        <v>11.7</v>
      </c>
      <c r="F73" s="22">
        <v>67</v>
      </c>
      <c r="G73" s="30"/>
      <c r="H73" s="30"/>
      <c r="I73" s="28">
        <v>-10</v>
      </c>
      <c r="J73" s="30"/>
      <c r="K73" s="28">
        <v>96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8">
        <v>8.9</v>
      </c>
      <c r="D74" s="29"/>
      <c r="E74" s="28">
        <v>11.8</v>
      </c>
      <c r="F74" s="22">
        <v>66</v>
      </c>
      <c r="G74" s="28">
        <v>2</v>
      </c>
      <c r="H74" s="28">
        <v>10</v>
      </c>
      <c r="I74" s="28">
        <v>-9</v>
      </c>
      <c r="J74" s="28">
        <v>4</v>
      </c>
      <c r="K74" s="28">
        <v>98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8">
        <v>9</v>
      </c>
      <c r="D75" s="29"/>
      <c r="E75" s="28">
        <v>12</v>
      </c>
      <c r="F75" s="22">
        <v>65</v>
      </c>
      <c r="G75" s="30"/>
      <c r="H75" s="30"/>
      <c r="I75" s="30"/>
      <c r="J75" s="30"/>
      <c r="K75" s="28">
        <v>100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28">
        <v>9.1</v>
      </c>
      <c r="D76" s="29"/>
      <c r="E76" s="28">
        <v>12.1</v>
      </c>
      <c r="F76" s="22">
        <v>64</v>
      </c>
      <c r="G76" s="30"/>
      <c r="H76" s="28">
        <v>11</v>
      </c>
      <c r="I76" s="28">
        <v>-8</v>
      </c>
      <c r="J76" s="28">
        <v>5</v>
      </c>
      <c r="K76" s="28">
        <v>102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9.2</v>
      </c>
      <c r="D77" s="29"/>
      <c r="E77" s="28">
        <v>12.2</v>
      </c>
      <c r="F77" s="22">
        <v>63</v>
      </c>
      <c r="G77" s="28">
        <v>3</v>
      </c>
      <c r="H77" s="30"/>
      <c r="I77" s="30"/>
      <c r="J77" s="30"/>
      <c r="K77" s="28">
        <v>104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9.3</v>
      </c>
      <c r="D78" s="29"/>
      <c r="E78" s="28">
        <v>12.3</v>
      </c>
      <c r="F78" s="22">
        <v>62</v>
      </c>
      <c r="G78" s="30"/>
      <c r="H78" s="28">
        <v>12</v>
      </c>
      <c r="I78" s="28">
        <v>-7</v>
      </c>
      <c r="J78" s="28">
        <v>6</v>
      </c>
      <c r="K78" s="28">
        <v>106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28">
        <v>9.4</v>
      </c>
      <c r="D79" s="29"/>
      <c r="E79" s="28">
        <v>12.5</v>
      </c>
      <c r="F79" s="22">
        <v>61</v>
      </c>
      <c r="G79" s="28">
        <v>4</v>
      </c>
      <c r="H79" s="30"/>
      <c r="I79" s="28">
        <v>-6</v>
      </c>
      <c r="J79" s="30"/>
      <c r="K79" s="28">
        <v>108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9.5</v>
      </c>
      <c r="D80" s="29"/>
      <c r="E80" s="28">
        <v>12.6</v>
      </c>
      <c r="F80" s="22">
        <v>60</v>
      </c>
      <c r="G80" s="30"/>
      <c r="H80" s="28">
        <v>13</v>
      </c>
      <c r="I80" s="30"/>
      <c r="J80" s="28">
        <v>7</v>
      </c>
      <c r="K80" s="28">
        <v>110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28">
        <v>9.6</v>
      </c>
      <c r="D81" s="29"/>
      <c r="E81" s="28">
        <v>12.8</v>
      </c>
      <c r="F81" s="22">
        <v>59</v>
      </c>
      <c r="G81" s="28">
        <v>5</v>
      </c>
      <c r="H81" s="30"/>
      <c r="I81" s="28">
        <v>-5</v>
      </c>
      <c r="J81" s="30"/>
      <c r="K81" s="28">
        <v>112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8">
        <v>9.7</v>
      </c>
      <c r="D82" s="29"/>
      <c r="E82" s="28">
        <v>12.9</v>
      </c>
      <c r="F82" s="22">
        <v>58</v>
      </c>
      <c r="G82" s="30"/>
      <c r="H82" s="28">
        <v>14</v>
      </c>
      <c r="I82" s="28">
        <v>-4</v>
      </c>
      <c r="J82" s="28">
        <v>8</v>
      </c>
      <c r="K82" s="28">
        <v>114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8">
        <v>9.8</v>
      </c>
      <c r="D83" s="29"/>
      <c r="E83" s="28">
        <v>13</v>
      </c>
      <c r="F83" s="22">
        <v>57</v>
      </c>
      <c r="G83" s="28">
        <v>6</v>
      </c>
      <c r="H83" s="30"/>
      <c r="I83" s="30"/>
      <c r="J83" s="30"/>
      <c r="K83" s="28">
        <v>116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8">
        <v>9.9</v>
      </c>
      <c r="D84" s="29"/>
      <c r="E84" s="28">
        <v>13.2</v>
      </c>
      <c r="F84" s="22">
        <v>56</v>
      </c>
      <c r="G84" s="30"/>
      <c r="H84" s="28">
        <v>15</v>
      </c>
      <c r="I84" s="28">
        <v>-3</v>
      </c>
      <c r="J84" s="28">
        <v>9</v>
      </c>
      <c r="K84" s="28">
        <v>118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28">
        <v>10</v>
      </c>
      <c r="D85" s="29"/>
      <c r="E85" s="28">
        <v>13.3</v>
      </c>
      <c r="F85" s="22">
        <v>55</v>
      </c>
      <c r="G85" s="28">
        <v>7</v>
      </c>
      <c r="H85" s="30"/>
      <c r="I85" s="30"/>
      <c r="J85" s="30"/>
      <c r="K85" s="28">
        <v>120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8">
        <v>10.1</v>
      </c>
      <c r="D86" s="29"/>
      <c r="E86" s="28">
        <v>13.4</v>
      </c>
      <c r="F86" s="22">
        <v>54</v>
      </c>
      <c r="G86" s="30"/>
      <c r="H86" s="28">
        <v>16</v>
      </c>
      <c r="I86" s="28">
        <v>-2</v>
      </c>
      <c r="J86" s="28">
        <v>10</v>
      </c>
      <c r="K86" s="28">
        <v>122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8">
        <v>10.2</v>
      </c>
      <c r="D87" s="29"/>
      <c r="E87" s="28">
        <v>13.6</v>
      </c>
      <c r="F87" s="22">
        <v>53</v>
      </c>
      <c r="G87" s="28">
        <v>8</v>
      </c>
      <c r="H87" s="30"/>
      <c r="I87" s="30"/>
      <c r="J87" s="30"/>
      <c r="K87" s="28">
        <v>124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28">
        <v>10.3</v>
      </c>
      <c r="D88" s="29"/>
      <c r="E88" s="28">
        <v>13.7</v>
      </c>
      <c r="F88" s="22">
        <v>52</v>
      </c>
      <c r="G88" s="28">
        <v>9</v>
      </c>
      <c r="H88" s="28">
        <v>17</v>
      </c>
      <c r="I88" s="28">
        <v>-1</v>
      </c>
      <c r="J88" s="28">
        <v>11</v>
      </c>
      <c r="K88" s="28">
        <v>126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10.4</v>
      </c>
      <c r="D89" s="29"/>
      <c r="E89" s="28">
        <v>13.9</v>
      </c>
      <c r="F89" s="22">
        <v>51</v>
      </c>
      <c r="G89" s="28">
        <v>10</v>
      </c>
      <c r="H89" s="30"/>
      <c r="I89" s="30"/>
      <c r="J89" s="30"/>
      <c r="K89" s="28">
        <v>128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10.5</v>
      </c>
      <c r="D90" s="29"/>
      <c r="E90" s="28">
        <v>14</v>
      </c>
      <c r="F90" s="22">
        <v>50</v>
      </c>
      <c r="G90" s="28">
        <v>11</v>
      </c>
      <c r="H90" s="28">
        <v>18</v>
      </c>
      <c r="I90" s="28">
        <v>0</v>
      </c>
      <c r="J90" s="28">
        <v>12</v>
      </c>
      <c r="K90" s="28">
        <v>130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10.6</v>
      </c>
      <c r="D91" s="29"/>
      <c r="E91" s="28">
        <v>14.1</v>
      </c>
      <c r="F91" s="22">
        <v>49</v>
      </c>
      <c r="G91" s="28">
        <v>12</v>
      </c>
      <c r="H91" s="30"/>
      <c r="I91" s="28">
        <v>1</v>
      </c>
      <c r="J91" s="30"/>
      <c r="K91" s="28">
        <v>132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28">
        <v>10.7</v>
      </c>
      <c r="D92" s="29"/>
      <c r="E92" s="28">
        <v>14.3</v>
      </c>
      <c r="F92" s="22">
        <v>48</v>
      </c>
      <c r="G92" s="28">
        <v>13</v>
      </c>
      <c r="H92" s="28">
        <v>19</v>
      </c>
      <c r="I92" s="30"/>
      <c r="J92" s="28">
        <v>13</v>
      </c>
      <c r="K92" s="28">
        <v>134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10.8</v>
      </c>
      <c r="D93" s="29"/>
      <c r="E93" s="28">
        <v>14.4</v>
      </c>
      <c r="F93" s="22">
        <v>47</v>
      </c>
      <c r="G93" s="28">
        <v>14</v>
      </c>
      <c r="H93" s="30"/>
      <c r="I93" s="28">
        <v>2</v>
      </c>
      <c r="J93" s="30"/>
      <c r="K93" s="28">
        <v>136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28">
        <v>10.9</v>
      </c>
      <c r="D94" s="29"/>
      <c r="E94" s="28">
        <v>14.6</v>
      </c>
      <c r="F94" s="22">
        <v>46</v>
      </c>
      <c r="G94" s="28">
        <v>15</v>
      </c>
      <c r="H94" s="28">
        <v>20</v>
      </c>
      <c r="I94" s="28">
        <v>3</v>
      </c>
      <c r="J94" s="28">
        <v>14</v>
      </c>
      <c r="K94" s="28">
        <v>138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28">
        <v>11</v>
      </c>
      <c r="D95" s="29"/>
      <c r="E95" s="28">
        <v>14.7</v>
      </c>
      <c r="F95" s="22">
        <v>45</v>
      </c>
      <c r="G95" s="28">
        <v>16</v>
      </c>
      <c r="H95" s="30"/>
      <c r="I95" s="30"/>
      <c r="J95" s="30"/>
      <c r="K95" s="28">
        <v>140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8">
        <v>11.1</v>
      </c>
      <c r="D96" s="29"/>
      <c r="E96" s="28">
        <v>14.8</v>
      </c>
      <c r="F96" s="22">
        <v>44</v>
      </c>
      <c r="G96" s="28">
        <v>17</v>
      </c>
      <c r="H96" s="28">
        <v>21</v>
      </c>
      <c r="I96" s="28">
        <v>4</v>
      </c>
      <c r="J96" s="28">
        <v>15</v>
      </c>
      <c r="K96" s="28">
        <v>142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8">
        <v>11.2</v>
      </c>
      <c r="D97" s="29"/>
      <c r="E97" s="28">
        <v>15</v>
      </c>
      <c r="F97" s="22">
        <v>43</v>
      </c>
      <c r="G97" s="28">
        <v>18</v>
      </c>
      <c r="H97" s="30"/>
      <c r="I97" s="28">
        <v>5</v>
      </c>
      <c r="J97" s="30"/>
      <c r="K97" s="28">
        <v>144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11.3</v>
      </c>
      <c r="D98" s="29"/>
      <c r="E98" s="28">
        <v>15.1</v>
      </c>
      <c r="F98" s="22">
        <v>42</v>
      </c>
      <c r="G98" s="28">
        <v>19</v>
      </c>
      <c r="H98" s="28">
        <v>22</v>
      </c>
      <c r="I98" s="30"/>
      <c r="J98" s="28">
        <v>16</v>
      </c>
      <c r="K98" s="28">
        <v>146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8">
        <v>11.4</v>
      </c>
      <c r="D99" s="29"/>
      <c r="E99" s="28">
        <v>15.2</v>
      </c>
      <c r="F99" s="22">
        <v>41</v>
      </c>
      <c r="G99" s="28">
        <v>20</v>
      </c>
      <c r="H99" s="30"/>
      <c r="I99" s="28">
        <v>6</v>
      </c>
      <c r="J99" s="30"/>
      <c r="K99" s="28">
        <v>148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28">
        <v>11.5</v>
      </c>
      <c r="D100" s="29"/>
      <c r="E100" s="28">
        <v>15.4</v>
      </c>
      <c r="F100" s="22">
        <v>40</v>
      </c>
      <c r="G100" s="28">
        <v>22</v>
      </c>
      <c r="H100" s="28">
        <v>23</v>
      </c>
      <c r="I100" s="28">
        <v>7</v>
      </c>
      <c r="J100" s="30"/>
      <c r="K100" s="28">
        <v>150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8">
        <v>11.6</v>
      </c>
      <c r="D101" s="29"/>
      <c r="E101" s="28">
        <v>15.5</v>
      </c>
      <c r="F101" s="22">
        <v>39</v>
      </c>
      <c r="G101" s="28">
        <v>24</v>
      </c>
      <c r="H101" s="30"/>
      <c r="I101" s="30"/>
      <c r="J101" s="28">
        <v>17</v>
      </c>
      <c r="K101" s="28">
        <v>152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11.7</v>
      </c>
      <c r="D102" s="29"/>
      <c r="E102" s="28">
        <v>15.6</v>
      </c>
      <c r="F102" s="22">
        <v>38</v>
      </c>
      <c r="G102" s="28">
        <v>26</v>
      </c>
      <c r="H102" s="28">
        <v>24</v>
      </c>
      <c r="I102" s="28">
        <v>8</v>
      </c>
      <c r="J102" s="30"/>
      <c r="K102" s="28">
        <v>154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28">
        <v>11.8</v>
      </c>
      <c r="D103" s="29"/>
      <c r="E103" s="28">
        <v>15.8</v>
      </c>
      <c r="F103" s="22">
        <v>37</v>
      </c>
      <c r="G103" s="28">
        <v>28</v>
      </c>
      <c r="H103" s="30"/>
      <c r="I103" s="30"/>
      <c r="J103" s="28">
        <v>18</v>
      </c>
      <c r="K103" s="28">
        <v>156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8">
        <v>11.9</v>
      </c>
      <c r="D104" s="29"/>
      <c r="E104" s="28">
        <v>15.9</v>
      </c>
      <c r="F104" s="22">
        <v>36</v>
      </c>
      <c r="G104" s="28">
        <v>30</v>
      </c>
      <c r="H104" s="28">
        <v>25</v>
      </c>
      <c r="I104" s="28">
        <v>9</v>
      </c>
      <c r="J104" s="30"/>
      <c r="K104" s="28">
        <v>158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12</v>
      </c>
      <c r="D105" s="29"/>
      <c r="E105" s="28">
        <v>16</v>
      </c>
      <c r="F105" s="22">
        <v>35</v>
      </c>
      <c r="G105" s="28">
        <v>32</v>
      </c>
      <c r="H105" s="30"/>
      <c r="I105" s="28">
        <v>10</v>
      </c>
      <c r="J105" s="28">
        <v>19</v>
      </c>
      <c r="K105" s="28">
        <v>160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28">
        <v>12.1</v>
      </c>
      <c r="D106" s="29"/>
      <c r="E106" s="28">
        <v>16.2</v>
      </c>
      <c r="F106" s="22">
        <v>34</v>
      </c>
      <c r="G106" s="28">
        <v>34</v>
      </c>
      <c r="H106" s="28">
        <v>26</v>
      </c>
      <c r="I106" s="30"/>
      <c r="J106" s="30"/>
      <c r="K106" s="28">
        <v>162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12.2</v>
      </c>
      <c r="D107" s="29"/>
      <c r="E107" s="28">
        <v>16.3</v>
      </c>
      <c r="F107" s="22">
        <v>33</v>
      </c>
      <c r="G107" s="28">
        <v>36</v>
      </c>
      <c r="H107" s="30"/>
      <c r="I107" s="28">
        <v>11</v>
      </c>
      <c r="J107" s="28">
        <v>20</v>
      </c>
      <c r="K107" s="28">
        <v>164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12.3</v>
      </c>
      <c r="D108" s="29"/>
      <c r="E108" s="28">
        <v>16.5</v>
      </c>
      <c r="F108" s="22">
        <v>32</v>
      </c>
      <c r="G108" s="28">
        <v>38</v>
      </c>
      <c r="H108" s="28">
        <v>27</v>
      </c>
      <c r="I108" s="30"/>
      <c r="J108" s="30"/>
      <c r="K108" s="28">
        <v>166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28">
        <v>12.4</v>
      </c>
      <c r="D109" s="29"/>
      <c r="E109" s="28">
        <v>16.6</v>
      </c>
      <c r="F109" s="22">
        <v>31</v>
      </c>
      <c r="G109" s="28">
        <v>40</v>
      </c>
      <c r="H109" s="30"/>
      <c r="I109" s="28">
        <v>12</v>
      </c>
      <c r="J109" s="28">
        <v>21</v>
      </c>
      <c r="K109" s="28">
        <v>168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8">
        <v>12.5</v>
      </c>
      <c r="D110" s="29"/>
      <c r="E110" s="28">
        <v>16.8</v>
      </c>
      <c r="F110" s="22">
        <v>30</v>
      </c>
      <c r="G110" s="28">
        <v>42</v>
      </c>
      <c r="H110" s="28">
        <v>28</v>
      </c>
      <c r="I110" s="28">
        <v>13</v>
      </c>
      <c r="J110" s="30"/>
      <c r="K110" s="28">
        <v>170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8">
        <v>12.6</v>
      </c>
      <c r="D111" s="29"/>
      <c r="E111" s="28">
        <v>16.9</v>
      </c>
      <c r="F111" s="22">
        <v>29</v>
      </c>
      <c r="G111" s="28">
        <v>44</v>
      </c>
      <c r="H111" s="30"/>
      <c r="I111" s="30"/>
      <c r="J111" s="28">
        <v>22</v>
      </c>
      <c r="K111" s="28">
        <v>172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0"/>
      <c r="D112" s="29"/>
      <c r="E112" s="28">
        <v>17</v>
      </c>
      <c r="F112" s="22">
        <v>28</v>
      </c>
      <c r="G112" s="28">
        <v>46</v>
      </c>
      <c r="H112" s="28">
        <v>29</v>
      </c>
      <c r="I112" s="28">
        <v>14</v>
      </c>
      <c r="J112" s="30"/>
      <c r="K112" s="28">
        <v>174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12.7</v>
      </c>
      <c r="D113" s="29"/>
      <c r="E113" s="28">
        <v>17.2</v>
      </c>
      <c r="F113" s="22">
        <v>27</v>
      </c>
      <c r="G113" s="28">
        <v>47</v>
      </c>
      <c r="H113" s="30"/>
      <c r="I113" s="30"/>
      <c r="J113" s="30"/>
      <c r="K113" s="28">
        <v>176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0"/>
      <c r="D114" s="29"/>
      <c r="E114" s="28">
        <v>17.3</v>
      </c>
      <c r="F114" s="22">
        <v>26</v>
      </c>
      <c r="G114" s="28">
        <v>48</v>
      </c>
      <c r="H114" s="28">
        <v>30</v>
      </c>
      <c r="I114" s="28">
        <v>15</v>
      </c>
      <c r="J114" s="28">
        <v>23</v>
      </c>
      <c r="K114" s="28">
        <v>178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8">
        <v>12.8</v>
      </c>
      <c r="D115" s="29"/>
      <c r="E115" s="28">
        <v>17.4</v>
      </c>
      <c r="F115" s="22">
        <v>25</v>
      </c>
      <c r="G115" s="28">
        <v>49</v>
      </c>
      <c r="H115" s="30"/>
      <c r="I115" s="28">
        <v>16</v>
      </c>
      <c r="J115" s="30"/>
      <c r="K115" s="28">
        <v>180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0"/>
      <c r="D116" s="29"/>
      <c r="E116" s="30"/>
      <c r="F116" s="22">
        <v>24</v>
      </c>
      <c r="G116" s="28">
        <v>51</v>
      </c>
      <c r="H116" s="28">
        <v>31</v>
      </c>
      <c r="I116" s="30"/>
      <c r="J116" s="30"/>
      <c r="K116" s="28">
        <v>182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8">
        <v>12.9</v>
      </c>
      <c r="D117" s="29"/>
      <c r="E117" s="28">
        <v>17.5</v>
      </c>
      <c r="F117" s="22">
        <v>23</v>
      </c>
      <c r="G117" s="28">
        <v>52</v>
      </c>
      <c r="H117" s="30"/>
      <c r="I117" s="28">
        <v>17</v>
      </c>
      <c r="J117" s="28">
        <v>24</v>
      </c>
      <c r="K117" s="28">
        <v>184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30"/>
      <c r="F118" s="22">
        <v>22</v>
      </c>
      <c r="G118" s="28">
        <v>56</v>
      </c>
      <c r="H118" s="28">
        <v>32</v>
      </c>
      <c r="I118" s="28">
        <v>18</v>
      </c>
      <c r="J118" s="30"/>
      <c r="K118" s="28">
        <v>186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13</v>
      </c>
      <c r="D119" s="29"/>
      <c r="E119" s="28">
        <v>17.6</v>
      </c>
      <c r="F119" s="22">
        <v>21</v>
      </c>
      <c r="G119" s="28">
        <v>58</v>
      </c>
      <c r="H119" s="30"/>
      <c r="I119" s="30"/>
      <c r="J119" s="30"/>
      <c r="K119" s="28">
        <v>188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30"/>
      <c r="F120" s="22">
        <v>20</v>
      </c>
      <c r="G120" s="28">
        <v>60</v>
      </c>
      <c r="H120" s="28">
        <v>33</v>
      </c>
      <c r="I120" s="28">
        <v>19</v>
      </c>
      <c r="J120" s="28">
        <v>25</v>
      </c>
      <c r="K120" s="30"/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13.1</v>
      </c>
      <c r="D121" s="29"/>
      <c r="E121" s="28">
        <v>17.7</v>
      </c>
      <c r="F121" s="22">
        <v>19</v>
      </c>
      <c r="G121" s="30"/>
      <c r="H121" s="30"/>
      <c r="I121" s="30"/>
      <c r="J121" s="30"/>
      <c r="K121" s="28">
        <v>191</v>
      </c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30"/>
      <c r="F122" s="22">
        <v>18</v>
      </c>
      <c r="G122" s="30"/>
      <c r="H122" s="28">
        <v>34</v>
      </c>
      <c r="I122" s="28">
        <v>20</v>
      </c>
      <c r="J122" s="30"/>
      <c r="K122" s="30"/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13.2</v>
      </c>
      <c r="D123" s="29"/>
      <c r="E123" s="28">
        <v>17.8</v>
      </c>
      <c r="F123" s="22">
        <v>17</v>
      </c>
      <c r="G123" s="30"/>
      <c r="H123" s="30"/>
      <c r="I123" s="30"/>
      <c r="J123" s="28">
        <v>26</v>
      </c>
      <c r="K123" s="28">
        <v>194</v>
      </c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30"/>
      <c r="F124" s="22">
        <v>16</v>
      </c>
      <c r="G124" s="30"/>
      <c r="H124" s="28">
        <v>35</v>
      </c>
      <c r="I124" s="30"/>
      <c r="J124" s="30"/>
      <c r="K124" s="30"/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8">
        <v>13.3</v>
      </c>
      <c r="D125" s="29"/>
      <c r="E125" s="28">
        <v>17.9</v>
      </c>
      <c r="F125" s="22">
        <v>15</v>
      </c>
      <c r="G125" s="30"/>
      <c r="H125" s="30"/>
      <c r="I125" s="28">
        <v>21</v>
      </c>
      <c r="J125" s="30"/>
      <c r="K125" s="28">
        <v>197</v>
      </c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30"/>
      <c r="F126" s="22">
        <v>14</v>
      </c>
      <c r="G126" s="30"/>
      <c r="H126" s="30"/>
      <c r="I126" s="30"/>
      <c r="J126" s="30"/>
      <c r="K126" s="28">
        <v>198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28">
        <v>13.4</v>
      </c>
      <c r="D127" s="29"/>
      <c r="E127" s="28">
        <v>18</v>
      </c>
      <c r="F127" s="22">
        <v>13</v>
      </c>
      <c r="G127" s="30"/>
      <c r="H127" s="28">
        <v>36</v>
      </c>
      <c r="I127" s="30"/>
      <c r="J127" s="28">
        <v>27</v>
      </c>
      <c r="K127" s="28">
        <v>199</v>
      </c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30"/>
      <c r="F128" s="22">
        <v>12</v>
      </c>
      <c r="G128" s="30"/>
      <c r="H128" s="30"/>
      <c r="I128" s="28">
        <v>22</v>
      </c>
      <c r="J128" s="30"/>
      <c r="K128" s="28">
        <v>200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0"/>
      <c r="D129" s="29"/>
      <c r="E129" s="28">
        <v>18.1</v>
      </c>
      <c r="F129" s="22">
        <v>11</v>
      </c>
      <c r="G129" s="30"/>
      <c r="H129" s="30"/>
      <c r="I129" s="30"/>
      <c r="J129" s="30"/>
      <c r="K129" s="28">
        <v>201</v>
      </c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28">
        <v>13.5</v>
      </c>
      <c r="D130" s="29"/>
      <c r="E130" s="30"/>
      <c r="F130" s="22">
        <v>10</v>
      </c>
      <c r="G130" s="30"/>
      <c r="H130" s="28">
        <v>37</v>
      </c>
      <c r="I130" s="30"/>
      <c r="J130" s="30"/>
      <c r="K130" s="28">
        <v>202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0"/>
      <c r="D131" s="29"/>
      <c r="E131" s="28">
        <v>18.2</v>
      </c>
      <c r="F131" s="22">
        <v>9</v>
      </c>
      <c r="G131" s="30"/>
      <c r="H131" s="30"/>
      <c r="I131" s="30"/>
      <c r="J131" s="30"/>
      <c r="K131" s="30"/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30"/>
      <c r="F132" s="22">
        <v>8</v>
      </c>
      <c r="G132" s="30"/>
      <c r="H132" s="30"/>
      <c r="I132" s="28">
        <v>23</v>
      </c>
      <c r="J132" s="28">
        <v>28</v>
      </c>
      <c r="K132" s="28">
        <v>203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28">
        <v>13.6</v>
      </c>
      <c r="D133" s="29"/>
      <c r="E133" s="28">
        <v>18.3</v>
      </c>
      <c r="F133" s="22">
        <v>7</v>
      </c>
      <c r="G133" s="30"/>
      <c r="H133" s="30"/>
      <c r="I133" s="30"/>
      <c r="J133" s="30"/>
      <c r="K133" s="30"/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0"/>
      <c r="D134" s="29"/>
      <c r="E134" s="30"/>
      <c r="F134" s="22">
        <v>6</v>
      </c>
      <c r="G134" s="30"/>
      <c r="H134" s="28">
        <v>38</v>
      </c>
      <c r="I134" s="30"/>
      <c r="J134" s="30"/>
      <c r="K134" s="28">
        <v>204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28">
        <v>18.4</v>
      </c>
      <c r="F135" s="22">
        <v>5</v>
      </c>
      <c r="G135" s="30"/>
      <c r="H135" s="30"/>
      <c r="I135" s="30"/>
      <c r="J135" s="30"/>
      <c r="K135" s="30"/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28">
        <v>13.7</v>
      </c>
      <c r="D136" s="29"/>
      <c r="E136" s="30"/>
      <c r="F136" s="22">
        <v>4</v>
      </c>
      <c r="G136" s="30"/>
      <c r="H136" s="30"/>
      <c r="I136" s="30"/>
      <c r="J136" s="30"/>
      <c r="K136" s="28">
        <v>205</v>
      </c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30"/>
      <c r="D137" s="31"/>
      <c r="E137" s="28">
        <v>18.5</v>
      </c>
      <c r="F137" s="22">
        <v>3</v>
      </c>
      <c r="G137" s="30"/>
      <c r="H137" s="30"/>
      <c r="I137" s="28">
        <v>24</v>
      </c>
      <c r="J137" s="30"/>
      <c r="K137" s="30"/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30"/>
      <c r="H138" s="30"/>
      <c r="I138" s="30"/>
      <c r="J138" s="28">
        <v>29</v>
      </c>
      <c r="K138" s="28">
        <v>206</v>
      </c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28">
        <v>13.8</v>
      </c>
      <c r="D139" s="31"/>
      <c r="E139" s="28">
        <v>18.6</v>
      </c>
      <c r="F139" s="22">
        <v>1</v>
      </c>
      <c r="G139" s="30"/>
      <c r="H139" s="28">
        <v>39</v>
      </c>
      <c r="I139" s="30"/>
      <c r="J139" s="30"/>
      <c r="K139" s="30"/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13.9</v>
      </c>
      <c r="D140" s="33"/>
      <c r="E140" s="20">
        <v>18.7</v>
      </c>
      <c r="F140" s="22">
        <v>0</v>
      </c>
      <c r="G140" s="30"/>
      <c r="H140" s="30"/>
      <c r="I140" s="30"/>
      <c r="J140" s="30"/>
      <c r="K140" s="28">
        <v>207</v>
      </c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34"/>
      <c r="P206" s="22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34"/>
      <c r="P207" s="22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34"/>
      <c r="P208" s="22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34"/>
      <c r="P209" s="22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34"/>
      <c r="P210" s="22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4"/>
      <c r="P211" s="22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4"/>
      <c r="P212" s="22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5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4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5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4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5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1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34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4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7">
    <mergeCell ref="A35:S35"/>
    <mergeCell ref="A1:S2"/>
    <mergeCell ref="T1:T32"/>
    <mergeCell ref="A3:D4"/>
    <mergeCell ref="E3:K4"/>
    <mergeCell ref="L3:S4"/>
    <mergeCell ref="A32:S32"/>
  </mergeCells>
  <conditionalFormatting sqref="A6:A31 B7:C31 C6:S31">
    <cfRule type="expression" priority="1" dxfId="0" stopIfTrue="1">
      <formula>MOD(ROW(),2)</formula>
    </cfRule>
    <cfRule type="expression" priority="2" dxfId="1" stopIfTrue="1">
      <formula>AND(ROW(),2,COUNTA('8 lat'!$B1:$B26))</formula>
    </cfRule>
  </conditionalFormatting>
  <conditionalFormatting sqref="B6">
    <cfRule type="expression" priority="3" dxfId="0" stopIfTrue="1">
      <formula>MOD(ROW(),2)</formula>
    </cfRule>
    <cfRule type="expression" priority="4" dxfId="1" stopIfTrue="1">
      <formula>AND(ROW(),2,COUNTA('8 lat'!$B1:$B26))</formula>
    </cfRule>
  </conditionalFormatting>
  <dataValidations count="9">
    <dataValidation allowBlank="1" showInputMessage="1" showErrorMessage="1" promptTitle="Bieg na 600 metrów." prompt="Wynik podajemy w minutach i sekundach.&#10;np. 4:44 lub 3:55." sqref="C6">
      <formula1>0</formula1>
      <formula2>0</formula2>
    </dataValidation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Zwis na ugiętych rękach." prompt="Wynik podajemy w sekunach.&#10;np. 1 lub 14." sqref="O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type="custom" allowBlank="1" showErrorMessage="1" sqref="A32:S32">
      <formula1>""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T1" sqref="T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26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6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13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IF(C6="","",VLOOKUP(C6,Autor!H$5:I174,2))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IF(C7="","",VLOOKUP(C7,Autor!H$5:I175,2))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IF(C8="","",VLOOKUP(C8,Autor!H$5:I176,2))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IF(C9="","",VLOOKUP(C9,Autor!H$5:I177,2))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IF(C10="","",VLOOKUP(C10,Autor!H$5:I178,2))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IF(C11="","",VLOOKUP(C11,Autor!H$5:I179,2))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IF(C12="","",VLOOKUP(C12,Autor!H$5:I180,2))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IF(C13="","",VLOOKUP(C13,Autor!H$5:I181,2))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IF(C14="","",VLOOKUP(C14,Autor!H$5:I182,2))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IF(C15="","",VLOOKUP(C15,Autor!H$5:I183,2))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IF(C16="","",VLOOKUP(C16,Autor!H$5:I184,2))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IF(C17="","",VLOOKUP(C17,Autor!H$5:I185,2))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IF(C18="","",VLOOKUP(C18,Autor!H$5:I186,2))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IF(C19="","",VLOOKUP(C19,Autor!H$5:I187,2))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IF(C20="","",VLOOKUP(C20,Autor!H$5:I188,2))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IF(C21="","",VLOOKUP(C21,Autor!H$5:I189,2))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IF(C22="","",VLOOKUP(C22,Autor!H$5:I190,2))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IF(C23="","",VLOOKUP(C23,Autor!H$5:I191,2))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IF(C24="","",VLOOKUP(C24,Autor!H$5:I192,2))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IF(C25="","",VLOOKUP(C25,Autor!H$5:I193,2))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IF(C26="","",VLOOKUP(C26,Autor!H$5:I194,2))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IF(C27="","",VLOOKUP(C27,Autor!H$5:I195,2))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IF(C28="","",VLOOKUP(C28,Autor!H$5:I196,2))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IF(C29="","",VLOOKUP(C29,Autor!H$5:I197,2))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IF(C30="","",VLOOKUP(C30,Autor!H$5:I198,2))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IF(C31="","",VLOOKUP(C31,Autor!H$5:I199,2))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30"/>
      <c r="D40" s="29"/>
      <c r="E40" s="30"/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28">
        <v>0.1</v>
      </c>
      <c r="D41" s="31"/>
      <c r="E41" s="30"/>
      <c r="F41" s="22">
        <v>99</v>
      </c>
      <c r="G41" s="30"/>
      <c r="H41" s="30"/>
      <c r="I41" s="30"/>
      <c r="J41" s="30"/>
      <c r="K41" s="30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28">
        <v>0.1</v>
      </c>
      <c r="F42" s="22">
        <v>98</v>
      </c>
      <c r="G42" s="30"/>
      <c r="H42" s="30"/>
      <c r="I42" s="28">
        <v>-26</v>
      </c>
      <c r="J42" s="30"/>
      <c r="K42" s="30"/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0"/>
      <c r="D43" s="31"/>
      <c r="E43" s="30"/>
      <c r="F43" s="22">
        <v>97</v>
      </c>
      <c r="G43" s="30"/>
      <c r="H43" s="30"/>
      <c r="I43" s="30"/>
      <c r="J43" s="30"/>
      <c r="K43" s="28">
        <v>64</v>
      </c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30"/>
      <c r="F44" s="22">
        <v>96</v>
      </c>
      <c r="G44" s="30"/>
      <c r="H44" s="30"/>
      <c r="I44" s="30"/>
      <c r="J44" s="30"/>
      <c r="K44" s="30"/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28">
        <v>6.4</v>
      </c>
      <c r="D45" s="31"/>
      <c r="E45" s="28">
        <v>9.1</v>
      </c>
      <c r="F45" s="22">
        <v>95</v>
      </c>
      <c r="G45" s="30"/>
      <c r="H45" s="30"/>
      <c r="I45" s="28">
        <v>-25</v>
      </c>
      <c r="J45" s="30"/>
      <c r="K45" s="28">
        <v>65</v>
      </c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0"/>
      <c r="D46" s="29"/>
      <c r="E46" s="30"/>
      <c r="F46" s="22">
        <v>94</v>
      </c>
      <c r="G46" s="30"/>
      <c r="H46" s="30"/>
      <c r="I46" s="30"/>
      <c r="J46" s="30"/>
      <c r="K46" s="30"/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0"/>
      <c r="D47" s="31"/>
      <c r="E47" s="30"/>
      <c r="F47" s="22">
        <v>93</v>
      </c>
      <c r="G47" s="30"/>
      <c r="H47" s="28">
        <v>1</v>
      </c>
      <c r="I47" s="30"/>
      <c r="J47" s="30"/>
      <c r="K47" s="28">
        <v>66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28">
        <v>6.5</v>
      </c>
      <c r="D48" s="29"/>
      <c r="E48" s="28">
        <v>9.2</v>
      </c>
      <c r="F48" s="22">
        <v>92</v>
      </c>
      <c r="G48" s="30"/>
      <c r="H48" s="30"/>
      <c r="I48" s="28">
        <v>-24</v>
      </c>
      <c r="J48" s="30"/>
      <c r="K48" s="30"/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0"/>
      <c r="D49" s="31"/>
      <c r="E49" s="30"/>
      <c r="F49" s="22">
        <v>91</v>
      </c>
      <c r="G49" s="30"/>
      <c r="H49" s="30"/>
      <c r="I49" s="30"/>
      <c r="J49" s="30"/>
      <c r="K49" s="28">
        <v>67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30"/>
      <c r="F50" s="22">
        <v>90</v>
      </c>
      <c r="G50" s="30"/>
      <c r="H50" s="28">
        <v>2</v>
      </c>
      <c r="I50" s="30"/>
      <c r="J50" s="30"/>
      <c r="K50" s="30"/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28">
        <v>6.6</v>
      </c>
      <c r="D51" s="31"/>
      <c r="E51" s="28">
        <v>9.3</v>
      </c>
      <c r="F51" s="22">
        <v>89</v>
      </c>
      <c r="G51" s="30"/>
      <c r="H51" s="30"/>
      <c r="I51" s="28">
        <v>-23</v>
      </c>
      <c r="J51" s="30"/>
      <c r="K51" s="28">
        <v>68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0"/>
      <c r="D52" s="29"/>
      <c r="E52" s="30"/>
      <c r="F52" s="22">
        <v>88</v>
      </c>
      <c r="G52" s="30"/>
      <c r="H52" s="30"/>
      <c r="I52" s="30"/>
      <c r="J52" s="30"/>
      <c r="K52" s="28">
        <v>69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28">
        <v>9.4</v>
      </c>
      <c r="F53" s="22">
        <v>87</v>
      </c>
      <c r="G53" s="30"/>
      <c r="H53" s="28">
        <v>3</v>
      </c>
      <c r="I53" s="28">
        <v>-22</v>
      </c>
      <c r="J53" s="30"/>
      <c r="K53" s="28">
        <v>70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28">
        <v>6.7</v>
      </c>
      <c r="D54" s="29"/>
      <c r="E54" s="30"/>
      <c r="F54" s="22">
        <v>86</v>
      </c>
      <c r="G54" s="30"/>
      <c r="H54" s="30"/>
      <c r="I54" s="30"/>
      <c r="J54" s="30"/>
      <c r="K54" s="28">
        <v>71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0"/>
      <c r="D55" s="29"/>
      <c r="E55" s="28">
        <v>9.5</v>
      </c>
      <c r="F55" s="22">
        <v>85</v>
      </c>
      <c r="G55" s="30"/>
      <c r="H55" s="30"/>
      <c r="I55" s="28">
        <v>-21</v>
      </c>
      <c r="J55" s="30"/>
      <c r="K55" s="28">
        <v>72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28">
        <v>6.8</v>
      </c>
      <c r="D56" s="29"/>
      <c r="E56" s="30"/>
      <c r="F56" s="22">
        <v>84</v>
      </c>
      <c r="G56" s="30"/>
      <c r="H56" s="28">
        <v>4</v>
      </c>
      <c r="I56" s="28">
        <v>-20</v>
      </c>
      <c r="J56" s="30"/>
      <c r="K56" s="30"/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0"/>
      <c r="D57" s="29"/>
      <c r="E57" s="28">
        <v>9.6</v>
      </c>
      <c r="F57" s="22">
        <v>83</v>
      </c>
      <c r="G57" s="30"/>
      <c r="H57" s="30"/>
      <c r="I57" s="30"/>
      <c r="J57" s="30"/>
      <c r="K57" s="28">
        <v>75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28">
        <v>6.9</v>
      </c>
      <c r="D58" s="29"/>
      <c r="E58" s="30"/>
      <c r="F58" s="22">
        <v>82</v>
      </c>
      <c r="G58" s="30"/>
      <c r="H58" s="30"/>
      <c r="I58" s="28">
        <v>-19</v>
      </c>
      <c r="J58" s="30"/>
      <c r="K58" s="30"/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30"/>
      <c r="D59" s="29"/>
      <c r="E59" s="28">
        <v>9.7</v>
      </c>
      <c r="F59" s="22">
        <v>81</v>
      </c>
      <c r="G59" s="30"/>
      <c r="H59" s="28">
        <v>5</v>
      </c>
      <c r="I59" s="30"/>
      <c r="J59" s="30"/>
      <c r="K59" s="28">
        <v>78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28">
        <v>7</v>
      </c>
      <c r="D60" s="29"/>
      <c r="E60" s="30"/>
      <c r="F60" s="22">
        <v>80</v>
      </c>
      <c r="G60" s="30"/>
      <c r="H60" s="30"/>
      <c r="I60" s="28">
        <v>-18</v>
      </c>
      <c r="J60" s="30"/>
      <c r="K60" s="30"/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8">
        <v>7.1</v>
      </c>
      <c r="D61" s="29"/>
      <c r="E61" s="28">
        <v>9.8</v>
      </c>
      <c r="F61" s="22">
        <v>79</v>
      </c>
      <c r="G61" s="30"/>
      <c r="H61" s="30"/>
      <c r="I61" s="28">
        <v>-17</v>
      </c>
      <c r="J61" s="30"/>
      <c r="K61" s="28">
        <v>81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8">
        <v>7.2</v>
      </c>
      <c r="D62" s="29"/>
      <c r="E62" s="28">
        <v>9.9</v>
      </c>
      <c r="F62" s="22">
        <v>78</v>
      </c>
      <c r="G62" s="30"/>
      <c r="H62" s="28">
        <v>6</v>
      </c>
      <c r="I62" s="30"/>
      <c r="J62" s="30"/>
      <c r="K62" s="28">
        <v>83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8">
        <v>7.3</v>
      </c>
      <c r="D63" s="29"/>
      <c r="E63" s="28">
        <v>10</v>
      </c>
      <c r="F63" s="22">
        <v>77</v>
      </c>
      <c r="G63" s="30"/>
      <c r="H63" s="30"/>
      <c r="I63" s="28">
        <v>-16</v>
      </c>
      <c r="J63" s="30"/>
      <c r="K63" s="28">
        <v>85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8">
        <v>7.4</v>
      </c>
      <c r="D64" s="29"/>
      <c r="E64" s="28">
        <v>10.1</v>
      </c>
      <c r="F64" s="22">
        <v>76</v>
      </c>
      <c r="G64" s="30"/>
      <c r="H64" s="28">
        <v>7</v>
      </c>
      <c r="I64" s="28">
        <v>-15</v>
      </c>
      <c r="J64" s="28">
        <v>1</v>
      </c>
      <c r="K64" s="28">
        <v>87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8">
        <v>7.5</v>
      </c>
      <c r="D65" s="29"/>
      <c r="E65" s="28">
        <v>10.3</v>
      </c>
      <c r="F65" s="22">
        <v>75</v>
      </c>
      <c r="G65" s="30"/>
      <c r="H65" s="30"/>
      <c r="I65" s="30"/>
      <c r="J65" s="30"/>
      <c r="K65" s="28">
        <v>89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7.6</v>
      </c>
      <c r="D66" s="29"/>
      <c r="E66" s="28">
        <v>10.4</v>
      </c>
      <c r="F66" s="22">
        <v>74</v>
      </c>
      <c r="G66" s="28">
        <v>1</v>
      </c>
      <c r="H66" s="28">
        <v>8</v>
      </c>
      <c r="I66" s="28">
        <v>-14</v>
      </c>
      <c r="J66" s="28">
        <v>2</v>
      </c>
      <c r="K66" s="28">
        <v>91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28">
        <v>7.7</v>
      </c>
      <c r="D67" s="29"/>
      <c r="E67" s="28">
        <v>10.5</v>
      </c>
      <c r="F67" s="22">
        <v>73</v>
      </c>
      <c r="G67" s="30"/>
      <c r="H67" s="30"/>
      <c r="I67" s="30"/>
      <c r="J67" s="30"/>
      <c r="K67" s="28">
        <v>93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8">
        <v>7.8</v>
      </c>
      <c r="D68" s="29"/>
      <c r="E68" s="28">
        <v>10.6</v>
      </c>
      <c r="F68" s="22">
        <v>72</v>
      </c>
      <c r="G68" s="30"/>
      <c r="H68" s="28">
        <v>9</v>
      </c>
      <c r="I68" s="28">
        <v>-13</v>
      </c>
      <c r="J68" s="28">
        <v>3</v>
      </c>
      <c r="K68" s="28">
        <v>95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7.9</v>
      </c>
      <c r="D69" s="29"/>
      <c r="E69" s="28">
        <v>10.8</v>
      </c>
      <c r="F69" s="22">
        <v>71</v>
      </c>
      <c r="G69" s="28">
        <v>2</v>
      </c>
      <c r="H69" s="30"/>
      <c r="I69" s="28">
        <v>-12</v>
      </c>
      <c r="J69" s="30"/>
      <c r="K69" s="28">
        <v>97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28">
        <v>8</v>
      </c>
      <c r="D70" s="29"/>
      <c r="E70" s="28">
        <v>10.9</v>
      </c>
      <c r="F70" s="22">
        <v>70</v>
      </c>
      <c r="G70" s="30"/>
      <c r="H70" s="28">
        <v>10</v>
      </c>
      <c r="I70" s="30"/>
      <c r="J70" s="28">
        <v>4</v>
      </c>
      <c r="K70" s="28">
        <v>99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8.1</v>
      </c>
      <c r="D71" s="29"/>
      <c r="E71" s="28">
        <v>11</v>
      </c>
      <c r="F71" s="22">
        <v>69</v>
      </c>
      <c r="G71" s="30"/>
      <c r="H71" s="30"/>
      <c r="I71" s="28">
        <v>-11</v>
      </c>
      <c r="J71" s="30"/>
      <c r="K71" s="28">
        <v>101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8">
        <v>8.2</v>
      </c>
      <c r="D72" s="29"/>
      <c r="E72" s="28">
        <v>11.2</v>
      </c>
      <c r="F72" s="22">
        <v>68</v>
      </c>
      <c r="G72" s="28">
        <v>3</v>
      </c>
      <c r="H72" s="28">
        <v>11</v>
      </c>
      <c r="I72" s="28">
        <v>-10</v>
      </c>
      <c r="J72" s="28">
        <v>5</v>
      </c>
      <c r="K72" s="28">
        <v>103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8">
        <v>8.3</v>
      </c>
      <c r="D73" s="29"/>
      <c r="E73" s="28">
        <v>11.3</v>
      </c>
      <c r="F73" s="22">
        <v>67</v>
      </c>
      <c r="G73" s="30"/>
      <c r="H73" s="30"/>
      <c r="I73" s="30"/>
      <c r="J73" s="30"/>
      <c r="K73" s="28">
        <v>105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8">
        <v>8.4</v>
      </c>
      <c r="D74" s="29"/>
      <c r="E74" s="28">
        <v>11.4</v>
      </c>
      <c r="F74" s="22">
        <v>66</v>
      </c>
      <c r="G74" s="28">
        <v>4</v>
      </c>
      <c r="H74" s="28">
        <v>12</v>
      </c>
      <c r="I74" s="28">
        <v>-9</v>
      </c>
      <c r="J74" s="28">
        <v>6</v>
      </c>
      <c r="K74" s="28">
        <v>107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8">
        <v>8.5</v>
      </c>
      <c r="D75" s="29"/>
      <c r="E75" s="28">
        <v>11.6</v>
      </c>
      <c r="F75" s="22">
        <v>65</v>
      </c>
      <c r="G75" s="30"/>
      <c r="H75" s="30"/>
      <c r="I75" s="30"/>
      <c r="J75" s="30"/>
      <c r="K75" s="28">
        <v>109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28">
        <v>8.6</v>
      </c>
      <c r="D76" s="29"/>
      <c r="E76" s="28">
        <v>11.7</v>
      </c>
      <c r="F76" s="22">
        <v>64</v>
      </c>
      <c r="G76" s="28">
        <v>5</v>
      </c>
      <c r="H76" s="28">
        <v>13</v>
      </c>
      <c r="I76" s="28">
        <v>-8</v>
      </c>
      <c r="J76" s="28">
        <v>7</v>
      </c>
      <c r="K76" s="28">
        <v>111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8.7</v>
      </c>
      <c r="D77" s="29"/>
      <c r="E77" s="28">
        <v>11.8</v>
      </c>
      <c r="F77" s="22">
        <v>63</v>
      </c>
      <c r="G77" s="30"/>
      <c r="H77" s="30"/>
      <c r="I77" s="28">
        <v>-7</v>
      </c>
      <c r="J77" s="30"/>
      <c r="K77" s="28">
        <v>113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8.8</v>
      </c>
      <c r="D78" s="29"/>
      <c r="E78" s="28">
        <v>11.9</v>
      </c>
      <c r="F78" s="22">
        <v>62</v>
      </c>
      <c r="G78" s="28">
        <v>6</v>
      </c>
      <c r="H78" s="28">
        <v>14</v>
      </c>
      <c r="I78" s="30"/>
      <c r="J78" s="28">
        <v>8</v>
      </c>
      <c r="K78" s="28">
        <v>115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28">
        <v>8.9</v>
      </c>
      <c r="D79" s="29"/>
      <c r="E79" s="28">
        <v>12.1</v>
      </c>
      <c r="F79" s="22">
        <v>61</v>
      </c>
      <c r="G79" s="30"/>
      <c r="H79" s="30"/>
      <c r="I79" s="28">
        <v>-6</v>
      </c>
      <c r="J79" s="30"/>
      <c r="K79" s="28">
        <v>117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9</v>
      </c>
      <c r="D80" s="29"/>
      <c r="E80" s="28">
        <v>12.2</v>
      </c>
      <c r="F80" s="22">
        <v>60</v>
      </c>
      <c r="G80" s="28">
        <v>7</v>
      </c>
      <c r="H80" s="28">
        <v>15</v>
      </c>
      <c r="I80" s="30"/>
      <c r="J80" s="28">
        <v>9</v>
      </c>
      <c r="K80" s="28">
        <v>119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28">
        <v>9.1</v>
      </c>
      <c r="D81" s="29"/>
      <c r="E81" s="28">
        <v>12.3</v>
      </c>
      <c r="F81" s="22">
        <v>59</v>
      </c>
      <c r="G81" s="30"/>
      <c r="H81" s="30"/>
      <c r="I81" s="30"/>
      <c r="J81" s="30"/>
      <c r="K81" s="28">
        <v>121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8">
        <v>9.2</v>
      </c>
      <c r="D82" s="29"/>
      <c r="E82" s="28">
        <v>12.5</v>
      </c>
      <c r="F82" s="22">
        <v>58</v>
      </c>
      <c r="G82" s="28">
        <v>8</v>
      </c>
      <c r="H82" s="28">
        <v>16</v>
      </c>
      <c r="I82" s="28">
        <v>-4</v>
      </c>
      <c r="J82" s="28">
        <v>10</v>
      </c>
      <c r="K82" s="28">
        <v>123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8">
        <v>9.3</v>
      </c>
      <c r="D83" s="29"/>
      <c r="E83" s="28">
        <v>12.6</v>
      </c>
      <c r="F83" s="22">
        <v>57</v>
      </c>
      <c r="G83" s="30"/>
      <c r="H83" s="30"/>
      <c r="I83" s="30"/>
      <c r="J83" s="30"/>
      <c r="K83" s="28">
        <v>125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8">
        <v>9.4</v>
      </c>
      <c r="D84" s="29"/>
      <c r="E84" s="28">
        <v>12.7</v>
      </c>
      <c r="F84" s="22">
        <v>56</v>
      </c>
      <c r="G84" s="28">
        <v>9</v>
      </c>
      <c r="H84" s="28">
        <v>17</v>
      </c>
      <c r="I84" s="28">
        <v>-3</v>
      </c>
      <c r="J84" s="28">
        <v>11</v>
      </c>
      <c r="K84" s="28">
        <v>127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28">
        <v>9.5</v>
      </c>
      <c r="D85" s="29"/>
      <c r="E85" s="28">
        <v>12.9</v>
      </c>
      <c r="F85" s="22">
        <v>55</v>
      </c>
      <c r="G85" s="30"/>
      <c r="H85" s="30"/>
      <c r="I85" s="28">
        <v>-2</v>
      </c>
      <c r="J85" s="30"/>
      <c r="K85" s="28">
        <v>129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8">
        <v>9.6</v>
      </c>
      <c r="D86" s="29"/>
      <c r="E86" s="28">
        <v>13</v>
      </c>
      <c r="F86" s="22">
        <v>54</v>
      </c>
      <c r="G86" s="28">
        <v>10</v>
      </c>
      <c r="H86" s="28">
        <v>18</v>
      </c>
      <c r="I86" s="30"/>
      <c r="J86" s="28">
        <v>12</v>
      </c>
      <c r="K86" s="28">
        <v>131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8">
        <v>9.7</v>
      </c>
      <c r="D87" s="29"/>
      <c r="E87" s="28">
        <v>13.1</v>
      </c>
      <c r="F87" s="22">
        <v>53</v>
      </c>
      <c r="G87" s="28">
        <v>11</v>
      </c>
      <c r="H87" s="30"/>
      <c r="I87" s="28">
        <v>-1</v>
      </c>
      <c r="J87" s="30"/>
      <c r="K87" s="28">
        <v>133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28">
        <v>9.8</v>
      </c>
      <c r="D88" s="29"/>
      <c r="E88" s="28">
        <v>13.2</v>
      </c>
      <c r="F88" s="22">
        <v>52</v>
      </c>
      <c r="G88" s="28">
        <v>12</v>
      </c>
      <c r="H88" s="28">
        <v>19</v>
      </c>
      <c r="I88" s="30"/>
      <c r="J88" s="28">
        <v>13</v>
      </c>
      <c r="K88" s="28">
        <v>135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9.9</v>
      </c>
      <c r="D89" s="29"/>
      <c r="E89" s="28">
        <v>13.4</v>
      </c>
      <c r="F89" s="22">
        <v>51</v>
      </c>
      <c r="G89" s="28">
        <v>13</v>
      </c>
      <c r="H89" s="30"/>
      <c r="I89" s="28">
        <v>0</v>
      </c>
      <c r="J89" s="30"/>
      <c r="K89" s="28">
        <v>137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10</v>
      </c>
      <c r="D90" s="29"/>
      <c r="E90" s="28">
        <v>13.5</v>
      </c>
      <c r="F90" s="22">
        <v>50</v>
      </c>
      <c r="G90" s="28">
        <v>14</v>
      </c>
      <c r="H90" s="28">
        <v>20</v>
      </c>
      <c r="I90" s="28">
        <v>1</v>
      </c>
      <c r="J90" s="28">
        <v>14</v>
      </c>
      <c r="K90" s="28">
        <v>139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10.1</v>
      </c>
      <c r="D91" s="29"/>
      <c r="E91" s="28">
        <v>13.6</v>
      </c>
      <c r="F91" s="22">
        <v>49</v>
      </c>
      <c r="G91" s="28">
        <v>15</v>
      </c>
      <c r="H91" s="30"/>
      <c r="I91" s="30"/>
      <c r="J91" s="30"/>
      <c r="K91" s="28">
        <v>141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28">
        <v>10.2</v>
      </c>
      <c r="D92" s="29"/>
      <c r="E92" s="28">
        <v>13.8</v>
      </c>
      <c r="F92" s="22">
        <v>48</v>
      </c>
      <c r="G92" s="28">
        <v>16</v>
      </c>
      <c r="H92" s="28">
        <v>21</v>
      </c>
      <c r="I92" s="28">
        <v>2</v>
      </c>
      <c r="J92" s="28">
        <v>15</v>
      </c>
      <c r="K92" s="28">
        <v>143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10.3</v>
      </c>
      <c r="D93" s="29"/>
      <c r="E93" s="28">
        <v>13.9</v>
      </c>
      <c r="F93" s="22">
        <v>47</v>
      </c>
      <c r="G93" s="28">
        <v>17</v>
      </c>
      <c r="H93" s="30"/>
      <c r="I93" s="30"/>
      <c r="J93" s="30"/>
      <c r="K93" s="28">
        <v>145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28">
        <v>10.4</v>
      </c>
      <c r="D94" s="29"/>
      <c r="E94" s="28">
        <v>14</v>
      </c>
      <c r="F94" s="22">
        <v>46</v>
      </c>
      <c r="G94" s="28">
        <v>18</v>
      </c>
      <c r="H94" s="28">
        <v>22</v>
      </c>
      <c r="I94" s="28">
        <v>3</v>
      </c>
      <c r="J94" s="28">
        <v>16</v>
      </c>
      <c r="K94" s="28">
        <v>147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28">
        <v>10.5</v>
      </c>
      <c r="D95" s="29"/>
      <c r="E95" s="28">
        <v>14.2</v>
      </c>
      <c r="F95" s="22">
        <v>45</v>
      </c>
      <c r="G95" s="28">
        <v>19</v>
      </c>
      <c r="H95" s="30"/>
      <c r="I95" s="30"/>
      <c r="J95" s="30"/>
      <c r="K95" s="28">
        <v>149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8">
        <v>10.6</v>
      </c>
      <c r="D96" s="29"/>
      <c r="E96" s="28">
        <v>14.3</v>
      </c>
      <c r="F96" s="22">
        <v>44</v>
      </c>
      <c r="G96" s="28">
        <v>20</v>
      </c>
      <c r="H96" s="28">
        <v>23</v>
      </c>
      <c r="I96" s="28">
        <v>4</v>
      </c>
      <c r="J96" s="28">
        <v>17</v>
      </c>
      <c r="K96" s="28">
        <v>151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8">
        <v>10.7</v>
      </c>
      <c r="D97" s="29"/>
      <c r="E97" s="28">
        <v>14.4</v>
      </c>
      <c r="F97" s="22">
        <v>43</v>
      </c>
      <c r="G97" s="28">
        <v>21</v>
      </c>
      <c r="H97" s="30"/>
      <c r="I97" s="28">
        <v>5</v>
      </c>
      <c r="J97" s="30"/>
      <c r="K97" s="28">
        <v>153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10.8</v>
      </c>
      <c r="D98" s="29"/>
      <c r="E98" s="28">
        <v>14.5</v>
      </c>
      <c r="F98" s="22">
        <v>42</v>
      </c>
      <c r="G98" s="28">
        <v>23</v>
      </c>
      <c r="H98" s="28">
        <v>24</v>
      </c>
      <c r="I98" s="30"/>
      <c r="J98" s="28">
        <v>18</v>
      </c>
      <c r="K98" s="28">
        <v>155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8">
        <v>10.9</v>
      </c>
      <c r="D99" s="29"/>
      <c r="E99" s="28">
        <v>14.7</v>
      </c>
      <c r="F99" s="22">
        <v>41</v>
      </c>
      <c r="G99" s="28">
        <v>25</v>
      </c>
      <c r="H99" s="30"/>
      <c r="I99" s="28">
        <v>6</v>
      </c>
      <c r="J99" s="30"/>
      <c r="K99" s="28">
        <v>157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28">
        <v>11</v>
      </c>
      <c r="D100" s="29"/>
      <c r="E100" s="28">
        <v>14.8</v>
      </c>
      <c r="F100" s="22">
        <v>40</v>
      </c>
      <c r="G100" s="28">
        <v>27</v>
      </c>
      <c r="H100" s="28">
        <v>25</v>
      </c>
      <c r="I100" s="28">
        <v>7</v>
      </c>
      <c r="J100" s="28">
        <v>19</v>
      </c>
      <c r="K100" s="28">
        <v>159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8">
        <v>11.1</v>
      </c>
      <c r="D101" s="29"/>
      <c r="E101" s="28">
        <v>14.9</v>
      </c>
      <c r="F101" s="22">
        <v>39</v>
      </c>
      <c r="G101" s="28">
        <v>29</v>
      </c>
      <c r="H101" s="30"/>
      <c r="I101" s="30"/>
      <c r="J101" s="30"/>
      <c r="K101" s="28">
        <v>161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11.2</v>
      </c>
      <c r="D102" s="29"/>
      <c r="E102" s="28">
        <v>15.1</v>
      </c>
      <c r="F102" s="22">
        <v>38</v>
      </c>
      <c r="G102" s="28">
        <v>31</v>
      </c>
      <c r="H102" s="28">
        <v>26</v>
      </c>
      <c r="I102" s="28">
        <v>8</v>
      </c>
      <c r="J102" s="28">
        <v>20</v>
      </c>
      <c r="K102" s="28">
        <v>163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28">
        <v>11.3</v>
      </c>
      <c r="D103" s="29"/>
      <c r="E103" s="28">
        <v>15.2</v>
      </c>
      <c r="F103" s="22">
        <v>37</v>
      </c>
      <c r="G103" s="28">
        <v>33</v>
      </c>
      <c r="H103" s="30"/>
      <c r="I103" s="30"/>
      <c r="J103" s="30"/>
      <c r="K103" s="28">
        <v>165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8">
        <v>11.4</v>
      </c>
      <c r="D104" s="29"/>
      <c r="E104" s="28">
        <v>15.3</v>
      </c>
      <c r="F104" s="22">
        <v>36</v>
      </c>
      <c r="G104" s="28">
        <v>35</v>
      </c>
      <c r="H104" s="28">
        <v>27</v>
      </c>
      <c r="I104" s="28">
        <v>9</v>
      </c>
      <c r="J104" s="30"/>
      <c r="K104" s="28">
        <v>167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11.5</v>
      </c>
      <c r="D105" s="29"/>
      <c r="E105" s="28">
        <v>15.5</v>
      </c>
      <c r="F105" s="22">
        <v>35</v>
      </c>
      <c r="G105" s="28">
        <v>37</v>
      </c>
      <c r="H105" s="30"/>
      <c r="I105" s="28">
        <v>10</v>
      </c>
      <c r="J105" s="28">
        <v>21</v>
      </c>
      <c r="K105" s="28">
        <v>169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28">
        <v>11.6</v>
      </c>
      <c r="D106" s="29"/>
      <c r="E106" s="28">
        <v>15.6</v>
      </c>
      <c r="F106" s="22">
        <v>34</v>
      </c>
      <c r="G106" s="28">
        <v>39</v>
      </c>
      <c r="H106" s="28">
        <v>28</v>
      </c>
      <c r="I106" s="30"/>
      <c r="J106" s="30"/>
      <c r="K106" s="28">
        <v>171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11.7</v>
      </c>
      <c r="D107" s="29"/>
      <c r="E107" s="28">
        <v>15.7</v>
      </c>
      <c r="F107" s="22">
        <v>33</v>
      </c>
      <c r="G107" s="28">
        <v>41</v>
      </c>
      <c r="H107" s="30"/>
      <c r="I107" s="28">
        <v>11</v>
      </c>
      <c r="J107" s="28">
        <v>22</v>
      </c>
      <c r="K107" s="28">
        <v>173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11.8</v>
      </c>
      <c r="D108" s="29"/>
      <c r="E108" s="28">
        <v>15.8</v>
      </c>
      <c r="F108" s="22">
        <v>32</v>
      </c>
      <c r="G108" s="28">
        <v>43</v>
      </c>
      <c r="H108" s="28">
        <v>29</v>
      </c>
      <c r="I108" s="30"/>
      <c r="J108" s="30"/>
      <c r="K108" s="28">
        <v>175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28">
        <v>11.9</v>
      </c>
      <c r="D109" s="29"/>
      <c r="E109" s="28">
        <v>16</v>
      </c>
      <c r="F109" s="22">
        <v>31</v>
      </c>
      <c r="G109" s="28">
        <v>44</v>
      </c>
      <c r="H109" s="30"/>
      <c r="I109" s="28">
        <v>12</v>
      </c>
      <c r="J109" s="28">
        <v>23</v>
      </c>
      <c r="K109" s="28">
        <v>177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30"/>
      <c r="D110" s="29"/>
      <c r="E110" s="28">
        <v>16.1</v>
      </c>
      <c r="F110" s="22">
        <v>30</v>
      </c>
      <c r="G110" s="28">
        <v>45</v>
      </c>
      <c r="H110" s="28">
        <v>30</v>
      </c>
      <c r="I110" s="28">
        <v>13</v>
      </c>
      <c r="J110" s="30"/>
      <c r="K110" s="28">
        <v>179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8">
        <v>12</v>
      </c>
      <c r="D111" s="29"/>
      <c r="E111" s="28">
        <v>16.2</v>
      </c>
      <c r="F111" s="22">
        <v>29</v>
      </c>
      <c r="G111" s="28">
        <v>46</v>
      </c>
      <c r="H111" s="30"/>
      <c r="I111" s="30"/>
      <c r="J111" s="28">
        <v>24</v>
      </c>
      <c r="K111" s="28">
        <v>181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0"/>
      <c r="D112" s="29"/>
      <c r="E112" s="28">
        <v>16.4</v>
      </c>
      <c r="F112" s="22">
        <v>28</v>
      </c>
      <c r="G112" s="28">
        <v>47</v>
      </c>
      <c r="H112" s="28">
        <v>31</v>
      </c>
      <c r="I112" s="28">
        <v>14</v>
      </c>
      <c r="J112" s="30"/>
      <c r="K112" s="28">
        <v>183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12.1</v>
      </c>
      <c r="D113" s="29"/>
      <c r="E113" s="28">
        <v>16.5</v>
      </c>
      <c r="F113" s="22">
        <v>27</v>
      </c>
      <c r="G113" s="28">
        <v>48</v>
      </c>
      <c r="H113" s="30"/>
      <c r="I113" s="28">
        <v>15</v>
      </c>
      <c r="J113" s="30"/>
      <c r="K113" s="28">
        <v>185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0"/>
      <c r="D114" s="29"/>
      <c r="E114" s="28">
        <v>16.6</v>
      </c>
      <c r="F114" s="22">
        <v>26</v>
      </c>
      <c r="G114" s="28">
        <v>50</v>
      </c>
      <c r="H114" s="28">
        <v>32</v>
      </c>
      <c r="I114" s="30"/>
      <c r="J114" s="28">
        <v>25</v>
      </c>
      <c r="K114" s="28">
        <v>187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8">
        <v>12.2</v>
      </c>
      <c r="D115" s="29"/>
      <c r="E115" s="28">
        <v>16.8</v>
      </c>
      <c r="F115" s="22">
        <v>25</v>
      </c>
      <c r="G115" s="28">
        <v>52</v>
      </c>
      <c r="H115" s="30"/>
      <c r="I115" s="28">
        <v>16</v>
      </c>
      <c r="J115" s="30"/>
      <c r="K115" s="28">
        <v>189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0"/>
      <c r="D116" s="29"/>
      <c r="E116" s="28">
        <v>16.9</v>
      </c>
      <c r="F116" s="22">
        <v>24</v>
      </c>
      <c r="G116" s="28">
        <v>54</v>
      </c>
      <c r="H116" s="28">
        <v>33</v>
      </c>
      <c r="I116" s="30"/>
      <c r="J116" s="28">
        <v>26</v>
      </c>
      <c r="K116" s="28">
        <v>191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8">
        <v>12.3</v>
      </c>
      <c r="D117" s="29"/>
      <c r="E117" s="28">
        <v>17</v>
      </c>
      <c r="F117" s="22">
        <v>23</v>
      </c>
      <c r="G117" s="28">
        <v>56</v>
      </c>
      <c r="H117" s="30"/>
      <c r="I117" s="28">
        <v>17</v>
      </c>
      <c r="J117" s="30"/>
      <c r="K117" s="28">
        <v>193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28">
        <v>17.1</v>
      </c>
      <c r="F118" s="22">
        <v>22</v>
      </c>
      <c r="G118" s="28">
        <v>58</v>
      </c>
      <c r="H118" s="28">
        <v>34</v>
      </c>
      <c r="I118" s="28">
        <v>18</v>
      </c>
      <c r="J118" s="28">
        <v>27</v>
      </c>
      <c r="K118" s="28">
        <v>195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12.4</v>
      </c>
      <c r="D119" s="29"/>
      <c r="E119" s="28">
        <v>17.2</v>
      </c>
      <c r="F119" s="22">
        <v>21</v>
      </c>
      <c r="G119" s="28">
        <v>59</v>
      </c>
      <c r="H119" s="30"/>
      <c r="I119" s="30"/>
      <c r="J119" s="30"/>
      <c r="K119" s="28">
        <v>197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30"/>
      <c r="F120" s="22">
        <v>20</v>
      </c>
      <c r="G120" s="28">
        <v>60</v>
      </c>
      <c r="H120" s="28">
        <v>35</v>
      </c>
      <c r="I120" s="28">
        <v>19</v>
      </c>
      <c r="J120" s="28">
        <v>28</v>
      </c>
      <c r="K120" s="28">
        <v>199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12.5</v>
      </c>
      <c r="D121" s="29"/>
      <c r="E121" s="28">
        <v>17.3</v>
      </c>
      <c r="F121" s="22">
        <v>19</v>
      </c>
      <c r="G121" s="30"/>
      <c r="H121" s="30"/>
      <c r="I121" s="30"/>
      <c r="J121" s="30"/>
      <c r="K121" s="30"/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30"/>
      <c r="F122" s="22">
        <v>18</v>
      </c>
      <c r="G122" s="30"/>
      <c r="H122" s="28">
        <v>36</v>
      </c>
      <c r="I122" s="28">
        <v>20</v>
      </c>
      <c r="J122" s="30"/>
      <c r="K122" s="28">
        <v>202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12.6</v>
      </c>
      <c r="D123" s="29"/>
      <c r="E123" s="28">
        <v>17.4</v>
      </c>
      <c r="F123" s="22">
        <v>17</v>
      </c>
      <c r="G123" s="30"/>
      <c r="H123" s="30"/>
      <c r="I123" s="30"/>
      <c r="J123" s="28">
        <v>29</v>
      </c>
      <c r="K123" s="30"/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30"/>
      <c r="F124" s="22">
        <v>16</v>
      </c>
      <c r="G124" s="30"/>
      <c r="H124" s="28">
        <v>37</v>
      </c>
      <c r="I124" s="28">
        <v>21</v>
      </c>
      <c r="J124" s="30"/>
      <c r="K124" s="28">
        <v>205</v>
      </c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8">
        <v>12.7</v>
      </c>
      <c r="D125" s="29"/>
      <c r="E125" s="28">
        <v>17.5</v>
      </c>
      <c r="F125" s="22">
        <v>15</v>
      </c>
      <c r="G125" s="30"/>
      <c r="H125" s="30"/>
      <c r="I125" s="30"/>
      <c r="J125" s="30"/>
      <c r="K125" s="28">
        <v>206</v>
      </c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30"/>
      <c r="F126" s="22">
        <v>14</v>
      </c>
      <c r="G126" s="30"/>
      <c r="H126" s="30"/>
      <c r="I126" s="28">
        <v>22</v>
      </c>
      <c r="J126" s="30"/>
      <c r="K126" s="28">
        <v>207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28">
        <v>12.8</v>
      </c>
      <c r="D127" s="29"/>
      <c r="E127" s="30"/>
      <c r="F127" s="22">
        <v>13</v>
      </c>
      <c r="G127" s="30"/>
      <c r="H127" s="28">
        <v>38</v>
      </c>
      <c r="I127" s="30"/>
      <c r="J127" s="28">
        <v>30</v>
      </c>
      <c r="K127" s="28">
        <v>208</v>
      </c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28">
        <v>17.6</v>
      </c>
      <c r="F128" s="22">
        <v>12</v>
      </c>
      <c r="G128" s="30"/>
      <c r="H128" s="30"/>
      <c r="I128" s="30"/>
      <c r="J128" s="30"/>
      <c r="K128" s="28">
        <v>209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0"/>
      <c r="D129" s="29"/>
      <c r="E129" s="30"/>
      <c r="F129" s="22">
        <v>11</v>
      </c>
      <c r="G129" s="30"/>
      <c r="H129" s="30"/>
      <c r="I129" s="28">
        <v>23</v>
      </c>
      <c r="J129" s="30"/>
      <c r="K129" s="28">
        <v>210</v>
      </c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28">
        <v>12.9</v>
      </c>
      <c r="D130" s="29"/>
      <c r="E130" s="30"/>
      <c r="F130" s="22">
        <v>10</v>
      </c>
      <c r="G130" s="30"/>
      <c r="H130" s="28">
        <v>39</v>
      </c>
      <c r="I130" s="30"/>
      <c r="J130" s="30"/>
      <c r="K130" s="28">
        <v>211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0"/>
      <c r="D131" s="29"/>
      <c r="E131" s="28">
        <v>17.7</v>
      </c>
      <c r="F131" s="22">
        <v>9</v>
      </c>
      <c r="G131" s="30"/>
      <c r="H131" s="30"/>
      <c r="I131" s="30"/>
      <c r="J131" s="30"/>
      <c r="K131" s="28">
        <v>212</v>
      </c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30"/>
      <c r="F132" s="22">
        <v>8</v>
      </c>
      <c r="G132" s="30"/>
      <c r="H132" s="30"/>
      <c r="I132" s="30"/>
      <c r="J132" s="28">
        <v>31</v>
      </c>
      <c r="K132" s="30"/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28">
        <v>13</v>
      </c>
      <c r="D133" s="29"/>
      <c r="E133" s="30"/>
      <c r="F133" s="22">
        <v>7</v>
      </c>
      <c r="G133" s="30"/>
      <c r="H133" s="30"/>
      <c r="I133" s="28">
        <v>24</v>
      </c>
      <c r="J133" s="30"/>
      <c r="K133" s="28">
        <v>213</v>
      </c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0"/>
      <c r="D134" s="29"/>
      <c r="E134" s="28">
        <v>17.8</v>
      </c>
      <c r="F134" s="22">
        <v>6</v>
      </c>
      <c r="G134" s="30"/>
      <c r="H134" s="28">
        <v>40</v>
      </c>
      <c r="I134" s="30"/>
      <c r="J134" s="30"/>
      <c r="K134" s="30"/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30"/>
      <c r="F135" s="22">
        <v>5</v>
      </c>
      <c r="G135" s="30"/>
      <c r="H135" s="30"/>
      <c r="I135" s="30"/>
      <c r="J135" s="30"/>
      <c r="K135" s="28">
        <v>214</v>
      </c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0"/>
      <c r="D136" s="29"/>
      <c r="E136" s="30"/>
      <c r="F136" s="22">
        <v>4</v>
      </c>
      <c r="G136" s="30"/>
      <c r="H136" s="30"/>
      <c r="I136" s="30"/>
      <c r="J136" s="30"/>
      <c r="K136" s="30"/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28">
        <v>13.1</v>
      </c>
      <c r="D137" s="31"/>
      <c r="E137" s="28">
        <v>17.9</v>
      </c>
      <c r="F137" s="22">
        <v>3</v>
      </c>
      <c r="G137" s="30"/>
      <c r="H137" s="30"/>
      <c r="I137" s="30"/>
      <c r="J137" s="30"/>
      <c r="K137" s="28">
        <v>215</v>
      </c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30"/>
      <c r="H138" s="30"/>
      <c r="I138" s="28">
        <v>25</v>
      </c>
      <c r="J138" s="28">
        <v>32</v>
      </c>
      <c r="K138" s="30"/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0"/>
      <c r="D139" s="31"/>
      <c r="E139" s="30"/>
      <c r="F139" s="22">
        <v>1</v>
      </c>
      <c r="G139" s="30"/>
      <c r="H139" s="28">
        <v>41</v>
      </c>
      <c r="I139" s="30"/>
      <c r="J139" s="30"/>
      <c r="K139" s="28">
        <v>216</v>
      </c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13.2</v>
      </c>
      <c r="D140" s="33"/>
      <c r="E140" s="20">
        <v>18</v>
      </c>
      <c r="F140" s="22">
        <v>0</v>
      </c>
      <c r="G140" s="30"/>
      <c r="H140" s="30"/>
      <c r="I140" s="30"/>
      <c r="J140" s="30"/>
      <c r="K140" s="30"/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34"/>
      <c r="P207" s="22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34"/>
      <c r="P208" s="22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34"/>
      <c r="P209" s="22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34"/>
      <c r="P210" s="22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4"/>
      <c r="P211" s="22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4"/>
      <c r="P212" s="22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4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5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5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4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35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1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4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AND(ROW(),2,COUNTA('9 lat'!$B1:$B26))</formula>
    </cfRule>
  </conditionalFormatting>
  <dataValidations count="8">
    <dataValidation allowBlank="1" showInputMessage="1" showErrorMessage="1" promptTitle="Bieg na 600 metrów." prompt="Wynik podajemy w minutach i sekundach.&#10;np. 4:44 lub 3:55." sqref="C6">
      <formula1>0</formula1>
      <formula2>0</formula2>
    </dataValidation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Zwis na ugiętych rękach." prompt="Wynik podajemy w sekunach.&#10;np. 1 lub 14." sqref="O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27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6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13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IF(C6="","",VLOOKUP(C6,Autor!J$5:K174,2))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IF(C7="","",VLOOKUP(C7,Autor!J$5:K175,2))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IF(C8="","",VLOOKUP(C8,Autor!J$5:K176,2))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IF(C9="","",VLOOKUP(C9,Autor!J$5:K177,2))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IF(C10="","",VLOOKUP(C10,Autor!J$5:K178,2))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IF(C11="","",VLOOKUP(C11,Autor!J$5:K179,2))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IF(C12="","",VLOOKUP(C12,Autor!J$5:K180,2))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IF(C13="","",VLOOKUP(C13,Autor!J$5:K181,2))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IF(C14="","",VLOOKUP(C14,Autor!J$5:K182,2))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IF(C15="","",VLOOKUP(C15,Autor!J$5:K183,2))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IF(C16="","",VLOOKUP(C16,Autor!J$5:K184,2))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IF(C17="","",VLOOKUP(C17,Autor!J$5:K185,2))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IF(C18="","",VLOOKUP(C18,Autor!J$5:K186,2))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IF(C19="","",VLOOKUP(C19,Autor!J$5:K187,2))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IF(C20="","",VLOOKUP(C20,Autor!J$5:K188,2))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IF(C21="","",VLOOKUP(C21,Autor!J$5:K189,2))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IF(C22="","",VLOOKUP(C22,Autor!J$5:K190,2))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IF(C23="","",VLOOKUP(C23,Autor!J$5:K191,2))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IF(C24="","",VLOOKUP(C24,Autor!J$5:K192,2))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IF(C25="","",VLOOKUP(C25,Autor!J$5:K193,2))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IF(C26="","",VLOOKUP(C26,Autor!J$5:K194,2))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IF(C27="","",VLOOKUP(C27,Autor!J$5:K195,2))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IF(C28="","",VLOOKUP(C28,Autor!J$5:K196,2))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IF(C29="","",VLOOKUP(C29,Autor!J$5:K197,2))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IF(C30="","",VLOOKUP(C30,Autor!J$5:K198,2))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IF(C31="","",VLOOKUP(C31,Autor!J$5:K199,2))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28">
        <v>0.1</v>
      </c>
      <c r="D40" s="29"/>
      <c r="E40" s="28">
        <v>0.1</v>
      </c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0"/>
      <c r="D41" s="31"/>
      <c r="E41" s="30"/>
      <c r="F41" s="22">
        <v>99</v>
      </c>
      <c r="G41" s="30"/>
      <c r="H41" s="30"/>
      <c r="I41" s="30"/>
      <c r="J41" s="30"/>
      <c r="K41" s="30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30"/>
      <c r="F42" s="22">
        <v>98</v>
      </c>
      <c r="G42" s="30"/>
      <c r="H42" s="30"/>
      <c r="I42" s="28">
        <v>-28</v>
      </c>
      <c r="J42" s="30"/>
      <c r="K42" s="30"/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28">
        <v>6.2</v>
      </c>
      <c r="D43" s="31"/>
      <c r="E43" s="30"/>
      <c r="F43" s="22">
        <v>97</v>
      </c>
      <c r="G43" s="30"/>
      <c r="H43" s="28">
        <v>1</v>
      </c>
      <c r="I43" s="30"/>
      <c r="J43" s="30"/>
      <c r="K43" s="28">
        <v>71</v>
      </c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28">
        <v>9</v>
      </c>
      <c r="F44" s="22">
        <v>96</v>
      </c>
      <c r="G44" s="30"/>
      <c r="H44" s="30"/>
      <c r="I44" s="28">
        <v>-27</v>
      </c>
      <c r="J44" s="30"/>
      <c r="K44" s="30"/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30"/>
      <c r="F45" s="22">
        <v>95</v>
      </c>
      <c r="G45" s="30"/>
      <c r="H45" s="30"/>
      <c r="I45" s="30"/>
      <c r="J45" s="30"/>
      <c r="K45" s="28">
        <v>72</v>
      </c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28">
        <v>6.3</v>
      </c>
      <c r="D46" s="29"/>
      <c r="E46" s="30"/>
      <c r="F46" s="22">
        <v>94</v>
      </c>
      <c r="G46" s="30"/>
      <c r="H46" s="28">
        <v>2</v>
      </c>
      <c r="I46" s="28">
        <v>-26</v>
      </c>
      <c r="J46" s="30"/>
      <c r="K46" s="30"/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0"/>
      <c r="D47" s="31"/>
      <c r="E47" s="30"/>
      <c r="F47" s="22">
        <v>93</v>
      </c>
      <c r="G47" s="30"/>
      <c r="H47" s="30"/>
      <c r="I47" s="30"/>
      <c r="J47" s="30"/>
      <c r="K47" s="28">
        <v>73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28">
        <v>9.1</v>
      </c>
      <c r="F48" s="22">
        <v>92</v>
      </c>
      <c r="G48" s="30"/>
      <c r="H48" s="30"/>
      <c r="I48" s="28">
        <v>-25</v>
      </c>
      <c r="J48" s="30"/>
      <c r="K48" s="30"/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28">
        <v>6.4</v>
      </c>
      <c r="D49" s="31"/>
      <c r="E49" s="30"/>
      <c r="F49" s="22">
        <v>91</v>
      </c>
      <c r="G49" s="30"/>
      <c r="H49" s="28">
        <v>3</v>
      </c>
      <c r="I49" s="30"/>
      <c r="J49" s="30"/>
      <c r="K49" s="28">
        <v>74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30"/>
      <c r="F50" s="22">
        <v>90</v>
      </c>
      <c r="G50" s="30"/>
      <c r="H50" s="30"/>
      <c r="I50" s="28">
        <v>-24</v>
      </c>
      <c r="J50" s="30"/>
      <c r="K50" s="28">
        <v>75</v>
      </c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0"/>
      <c r="D51" s="31"/>
      <c r="E51" s="28">
        <v>9.2</v>
      </c>
      <c r="F51" s="22">
        <v>89</v>
      </c>
      <c r="G51" s="30"/>
      <c r="H51" s="30"/>
      <c r="I51" s="30"/>
      <c r="J51" s="30"/>
      <c r="K51" s="28">
        <v>76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28">
        <v>6.5</v>
      </c>
      <c r="D52" s="29"/>
      <c r="E52" s="30"/>
      <c r="F52" s="22">
        <v>88</v>
      </c>
      <c r="G52" s="30"/>
      <c r="H52" s="28">
        <v>4</v>
      </c>
      <c r="I52" s="28">
        <v>-23</v>
      </c>
      <c r="J52" s="30"/>
      <c r="K52" s="28">
        <v>77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0"/>
      <c r="D53" s="29"/>
      <c r="E53" s="30"/>
      <c r="F53" s="22">
        <v>87</v>
      </c>
      <c r="G53" s="30"/>
      <c r="H53" s="30"/>
      <c r="I53" s="30"/>
      <c r="J53" s="30"/>
      <c r="K53" s="28">
        <v>78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0"/>
      <c r="D54" s="29"/>
      <c r="E54" s="28">
        <v>9.3</v>
      </c>
      <c r="F54" s="22">
        <v>86</v>
      </c>
      <c r="G54" s="30"/>
      <c r="H54" s="30"/>
      <c r="I54" s="28">
        <v>-22</v>
      </c>
      <c r="J54" s="30"/>
      <c r="K54" s="28">
        <v>79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28">
        <v>6.6</v>
      </c>
      <c r="D55" s="29"/>
      <c r="E55" s="30"/>
      <c r="F55" s="22">
        <v>85</v>
      </c>
      <c r="G55" s="30"/>
      <c r="H55" s="28">
        <v>5</v>
      </c>
      <c r="I55" s="30"/>
      <c r="J55" s="30"/>
      <c r="K55" s="30"/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0"/>
      <c r="D56" s="29"/>
      <c r="E56" s="30"/>
      <c r="F56" s="22">
        <v>84</v>
      </c>
      <c r="G56" s="30"/>
      <c r="H56" s="30"/>
      <c r="I56" s="28">
        <v>-21</v>
      </c>
      <c r="J56" s="30"/>
      <c r="K56" s="28">
        <v>82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28">
        <v>6.7</v>
      </c>
      <c r="D57" s="29"/>
      <c r="E57" s="28">
        <v>9.4</v>
      </c>
      <c r="F57" s="22">
        <v>83</v>
      </c>
      <c r="G57" s="30"/>
      <c r="H57" s="30"/>
      <c r="I57" s="30"/>
      <c r="J57" s="30"/>
      <c r="K57" s="30"/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0"/>
      <c r="D58" s="29"/>
      <c r="E58" s="30"/>
      <c r="F58" s="22">
        <v>82</v>
      </c>
      <c r="G58" s="30"/>
      <c r="H58" s="28">
        <v>6</v>
      </c>
      <c r="I58" s="28">
        <v>-20</v>
      </c>
      <c r="J58" s="30"/>
      <c r="K58" s="28">
        <v>85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28">
        <v>6.8</v>
      </c>
      <c r="D59" s="29"/>
      <c r="E59" s="28">
        <v>9.5</v>
      </c>
      <c r="F59" s="22">
        <v>81</v>
      </c>
      <c r="G59" s="30"/>
      <c r="H59" s="30"/>
      <c r="I59" s="30"/>
      <c r="J59" s="28">
        <v>1</v>
      </c>
      <c r="K59" s="30"/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28">
        <v>6.9</v>
      </c>
      <c r="D60" s="29"/>
      <c r="E60" s="30"/>
      <c r="F60" s="22">
        <v>80</v>
      </c>
      <c r="G60" s="30"/>
      <c r="H60" s="28">
        <v>7</v>
      </c>
      <c r="I60" s="28">
        <v>-19</v>
      </c>
      <c r="J60" s="30"/>
      <c r="K60" s="28">
        <v>88</v>
      </c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8">
        <v>7</v>
      </c>
      <c r="D61" s="29"/>
      <c r="E61" s="28">
        <v>9.6</v>
      </c>
      <c r="F61" s="22">
        <v>79</v>
      </c>
      <c r="G61" s="30"/>
      <c r="H61" s="30"/>
      <c r="I61" s="28">
        <v>-18</v>
      </c>
      <c r="J61" s="28">
        <v>2</v>
      </c>
      <c r="K61" s="28">
        <v>90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8">
        <v>7.1</v>
      </c>
      <c r="D62" s="29"/>
      <c r="E62" s="30"/>
      <c r="F62" s="22">
        <v>78</v>
      </c>
      <c r="G62" s="28">
        <v>1</v>
      </c>
      <c r="H62" s="28">
        <v>8</v>
      </c>
      <c r="I62" s="30"/>
      <c r="J62" s="30"/>
      <c r="K62" s="28">
        <v>92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8">
        <v>7.2</v>
      </c>
      <c r="D63" s="29"/>
      <c r="E63" s="28">
        <v>9.7</v>
      </c>
      <c r="F63" s="22">
        <v>77</v>
      </c>
      <c r="G63" s="30"/>
      <c r="H63" s="30"/>
      <c r="I63" s="28">
        <v>-17</v>
      </c>
      <c r="J63" s="28">
        <v>3</v>
      </c>
      <c r="K63" s="28">
        <v>94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8">
        <v>7.3</v>
      </c>
      <c r="D64" s="29"/>
      <c r="E64" s="28">
        <v>9.8</v>
      </c>
      <c r="F64" s="22">
        <v>76</v>
      </c>
      <c r="G64" s="28">
        <v>2</v>
      </c>
      <c r="H64" s="28">
        <v>9</v>
      </c>
      <c r="I64" s="28">
        <v>-16</v>
      </c>
      <c r="J64" s="30"/>
      <c r="K64" s="28">
        <v>96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8">
        <v>7.4</v>
      </c>
      <c r="D65" s="29"/>
      <c r="E65" s="28">
        <v>9.9</v>
      </c>
      <c r="F65" s="22">
        <v>75</v>
      </c>
      <c r="G65" s="30"/>
      <c r="H65" s="30"/>
      <c r="I65" s="30"/>
      <c r="J65" s="28">
        <v>4</v>
      </c>
      <c r="K65" s="28">
        <v>98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7.5</v>
      </c>
      <c r="D66" s="29"/>
      <c r="E66" s="28">
        <v>10</v>
      </c>
      <c r="F66" s="22">
        <v>74</v>
      </c>
      <c r="G66" s="28">
        <v>3</v>
      </c>
      <c r="H66" s="28">
        <v>10</v>
      </c>
      <c r="I66" s="28">
        <v>-15</v>
      </c>
      <c r="J66" s="30"/>
      <c r="K66" s="28">
        <v>100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28">
        <v>7.6</v>
      </c>
      <c r="D67" s="29"/>
      <c r="E67" s="28">
        <v>10.1</v>
      </c>
      <c r="F67" s="22">
        <v>73</v>
      </c>
      <c r="G67" s="30"/>
      <c r="H67" s="30"/>
      <c r="I67" s="28">
        <v>-14</v>
      </c>
      <c r="J67" s="28">
        <v>5</v>
      </c>
      <c r="K67" s="28">
        <v>102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8">
        <v>7.7</v>
      </c>
      <c r="D68" s="29"/>
      <c r="E68" s="28">
        <v>10.3</v>
      </c>
      <c r="F68" s="22">
        <v>72</v>
      </c>
      <c r="G68" s="28">
        <v>4</v>
      </c>
      <c r="H68" s="28">
        <v>11</v>
      </c>
      <c r="I68" s="30"/>
      <c r="J68" s="30"/>
      <c r="K68" s="28">
        <v>104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7.8</v>
      </c>
      <c r="D69" s="29"/>
      <c r="E69" s="28">
        <v>10.4</v>
      </c>
      <c r="F69" s="22">
        <v>71</v>
      </c>
      <c r="G69" s="30"/>
      <c r="H69" s="30"/>
      <c r="I69" s="28">
        <v>-13</v>
      </c>
      <c r="J69" s="28">
        <v>6</v>
      </c>
      <c r="K69" s="28">
        <v>106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28">
        <v>7.9</v>
      </c>
      <c r="D70" s="29"/>
      <c r="E70" s="28">
        <v>10.6</v>
      </c>
      <c r="F70" s="22">
        <v>70</v>
      </c>
      <c r="G70" s="28">
        <v>5</v>
      </c>
      <c r="H70" s="28">
        <v>12</v>
      </c>
      <c r="I70" s="28">
        <v>-12</v>
      </c>
      <c r="J70" s="30"/>
      <c r="K70" s="28">
        <v>108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8</v>
      </c>
      <c r="D71" s="29"/>
      <c r="E71" s="28">
        <v>10.7</v>
      </c>
      <c r="F71" s="22">
        <v>69</v>
      </c>
      <c r="G71" s="30"/>
      <c r="H71" s="30"/>
      <c r="I71" s="30"/>
      <c r="J71" s="28">
        <v>7</v>
      </c>
      <c r="K71" s="28">
        <v>110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8">
        <v>8.1</v>
      </c>
      <c r="D72" s="29"/>
      <c r="E72" s="28">
        <v>10.8</v>
      </c>
      <c r="F72" s="22">
        <v>68</v>
      </c>
      <c r="G72" s="28">
        <v>6</v>
      </c>
      <c r="H72" s="28">
        <v>13</v>
      </c>
      <c r="I72" s="28">
        <v>-11</v>
      </c>
      <c r="J72" s="30"/>
      <c r="K72" s="28">
        <v>112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8">
        <v>8.2</v>
      </c>
      <c r="D73" s="29"/>
      <c r="E73" s="28">
        <v>10.9</v>
      </c>
      <c r="F73" s="22">
        <v>67</v>
      </c>
      <c r="G73" s="30"/>
      <c r="H73" s="30"/>
      <c r="I73" s="28">
        <v>-10</v>
      </c>
      <c r="J73" s="28">
        <v>8</v>
      </c>
      <c r="K73" s="28">
        <v>114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8">
        <v>8.3</v>
      </c>
      <c r="D74" s="29"/>
      <c r="E74" s="28">
        <v>11</v>
      </c>
      <c r="F74" s="22">
        <v>66</v>
      </c>
      <c r="G74" s="28">
        <v>7</v>
      </c>
      <c r="H74" s="28">
        <v>14</v>
      </c>
      <c r="I74" s="30"/>
      <c r="J74" s="30"/>
      <c r="K74" s="28">
        <v>116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8">
        <v>8.4</v>
      </c>
      <c r="D75" s="29"/>
      <c r="E75" s="28">
        <v>11.2</v>
      </c>
      <c r="F75" s="22">
        <v>65</v>
      </c>
      <c r="G75" s="30"/>
      <c r="H75" s="30"/>
      <c r="I75" s="28">
        <v>-9</v>
      </c>
      <c r="J75" s="28">
        <v>9</v>
      </c>
      <c r="K75" s="28">
        <v>118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0"/>
      <c r="D76" s="29"/>
      <c r="E76" s="28">
        <v>11.3</v>
      </c>
      <c r="F76" s="22">
        <v>64</v>
      </c>
      <c r="G76" s="28">
        <v>8</v>
      </c>
      <c r="H76" s="28">
        <v>15</v>
      </c>
      <c r="I76" s="28">
        <v>-8</v>
      </c>
      <c r="J76" s="30"/>
      <c r="K76" s="28">
        <v>120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8.5</v>
      </c>
      <c r="D77" s="29"/>
      <c r="E77" s="28">
        <v>11.4</v>
      </c>
      <c r="F77" s="22">
        <v>63</v>
      </c>
      <c r="G77" s="30"/>
      <c r="H77" s="30"/>
      <c r="I77" s="30"/>
      <c r="J77" s="28">
        <v>10</v>
      </c>
      <c r="K77" s="28">
        <v>122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8.6</v>
      </c>
      <c r="D78" s="29"/>
      <c r="E78" s="28">
        <v>11.5</v>
      </c>
      <c r="F78" s="22">
        <v>62</v>
      </c>
      <c r="G78" s="28">
        <v>9</v>
      </c>
      <c r="H78" s="28">
        <v>16</v>
      </c>
      <c r="I78" s="28">
        <v>-7</v>
      </c>
      <c r="J78" s="30"/>
      <c r="K78" s="28">
        <v>124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28">
        <v>8.7</v>
      </c>
      <c r="D79" s="29"/>
      <c r="E79" s="28">
        <v>11.7</v>
      </c>
      <c r="F79" s="22">
        <v>61</v>
      </c>
      <c r="G79" s="30"/>
      <c r="H79" s="30"/>
      <c r="I79" s="28">
        <v>-6</v>
      </c>
      <c r="J79" s="28">
        <v>11</v>
      </c>
      <c r="K79" s="28">
        <v>126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8.8</v>
      </c>
      <c r="D80" s="29"/>
      <c r="E80" s="28">
        <v>11.8</v>
      </c>
      <c r="F80" s="22">
        <v>60</v>
      </c>
      <c r="G80" s="28">
        <v>10</v>
      </c>
      <c r="H80" s="28">
        <v>17</v>
      </c>
      <c r="I80" s="30"/>
      <c r="J80" s="30"/>
      <c r="K80" s="28">
        <v>128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28">
        <v>8.9</v>
      </c>
      <c r="D81" s="29"/>
      <c r="E81" s="28">
        <v>11.9</v>
      </c>
      <c r="F81" s="22">
        <v>59</v>
      </c>
      <c r="G81" s="30"/>
      <c r="H81" s="30"/>
      <c r="I81" s="28">
        <v>-5</v>
      </c>
      <c r="J81" s="28">
        <v>12</v>
      </c>
      <c r="K81" s="28">
        <v>130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8">
        <v>9</v>
      </c>
      <c r="D82" s="29"/>
      <c r="E82" s="28">
        <v>12</v>
      </c>
      <c r="F82" s="22">
        <v>58</v>
      </c>
      <c r="G82" s="28">
        <v>11</v>
      </c>
      <c r="H82" s="28">
        <v>18</v>
      </c>
      <c r="I82" s="28">
        <v>-4</v>
      </c>
      <c r="J82" s="30"/>
      <c r="K82" s="28">
        <v>132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8">
        <v>9.1</v>
      </c>
      <c r="D83" s="29"/>
      <c r="E83" s="28">
        <v>12.1</v>
      </c>
      <c r="F83" s="22">
        <v>57</v>
      </c>
      <c r="G83" s="30"/>
      <c r="H83" s="30"/>
      <c r="I83" s="30"/>
      <c r="J83" s="28">
        <v>13</v>
      </c>
      <c r="K83" s="28">
        <v>134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8">
        <v>9.2</v>
      </c>
      <c r="D84" s="29"/>
      <c r="E84" s="28">
        <v>12.3</v>
      </c>
      <c r="F84" s="22">
        <v>56</v>
      </c>
      <c r="G84" s="28">
        <v>12</v>
      </c>
      <c r="H84" s="28">
        <v>19</v>
      </c>
      <c r="I84" s="28">
        <v>-3</v>
      </c>
      <c r="J84" s="30"/>
      <c r="K84" s="28">
        <v>136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30"/>
      <c r="D85" s="29"/>
      <c r="E85" s="28">
        <v>12.4</v>
      </c>
      <c r="F85" s="22">
        <v>55</v>
      </c>
      <c r="G85" s="30"/>
      <c r="H85" s="30"/>
      <c r="I85" s="30"/>
      <c r="J85" s="30"/>
      <c r="K85" s="28">
        <v>138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8">
        <v>9.3</v>
      </c>
      <c r="D86" s="29"/>
      <c r="E86" s="28">
        <v>12.5</v>
      </c>
      <c r="F86" s="22">
        <v>54</v>
      </c>
      <c r="G86" s="28">
        <v>13</v>
      </c>
      <c r="H86" s="28">
        <v>20</v>
      </c>
      <c r="I86" s="28">
        <v>-2</v>
      </c>
      <c r="J86" s="28">
        <v>14</v>
      </c>
      <c r="K86" s="28">
        <v>140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8">
        <v>9.4</v>
      </c>
      <c r="D87" s="29"/>
      <c r="E87" s="28">
        <v>12.6</v>
      </c>
      <c r="F87" s="22">
        <v>53</v>
      </c>
      <c r="G87" s="28">
        <v>14</v>
      </c>
      <c r="H87" s="30"/>
      <c r="I87" s="28">
        <v>-1</v>
      </c>
      <c r="J87" s="30"/>
      <c r="K87" s="28">
        <v>142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28">
        <v>9.5</v>
      </c>
      <c r="D88" s="29"/>
      <c r="E88" s="28">
        <v>12.8</v>
      </c>
      <c r="F88" s="22">
        <v>52</v>
      </c>
      <c r="G88" s="28">
        <v>15</v>
      </c>
      <c r="H88" s="28">
        <v>21</v>
      </c>
      <c r="I88" s="30"/>
      <c r="J88" s="28">
        <v>15</v>
      </c>
      <c r="K88" s="28">
        <v>144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9.6</v>
      </c>
      <c r="D89" s="29"/>
      <c r="E89" s="28">
        <v>12.9</v>
      </c>
      <c r="F89" s="22">
        <v>51</v>
      </c>
      <c r="G89" s="28">
        <v>16</v>
      </c>
      <c r="H89" s="30"/>
      <c r="I89" s="28">
        <v>0</v>
      </c>
      <c r="J89" s="30"/>
      <c r="K89" s="28">
        <v>146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9.6</v>
      </c>
      <c r="D90" s="29"/>
      <c r="E90" s="28">
        <v>13</v>
      </c>
      <c r="F90" s="22">
        <v>50</v>
      </c>
      <c r="G90" s="28">
        <v>17</v>
      </c>
      <c r="H90" s="28">
        <v>22</v>
      </c>
      <c r="I90" s="28">
        <v>1</v>
      </c>
      <c r="J90" s="28">
        <v>16</v>
      </c>
      <c r="K90" s="28">
        <v>148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9.7</v>
      </c>
      <c r="D91" s="29"/>
      <c r="E91" s="28">
        <v>13.1</v>
      </c>
      <c r="F91" s="22">
        <v>49</v>
      </c>
      <c r="G91" s="28">
        <v>18</v>
      </c>
      <c r="H91" s="30"/>
      <c r="I91" s="30"/>
      <c r="J91" s="30"/>
      <c r="K91" s="28">
        <v>150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28">
        <v>9.8</v>
      </c>
      <c r="D92" s="29"/>
      <c r="E92" s="28">
        <v>13.2</v>
      </c>
      <c r="F92" s="22">
        <v>48</v>
      </c>
      <c r="G92" s="28">
        <v>19</v>
      </c>
      <c r="H92" s="28">
        <v>23</v>
      </c>
      <c r="I92" s="28">
        <v>2</v>
      </c>
      <c r="J92" s="28">
        <v>17</v>
      </c>
      <c r="K92" s="28">
        <v>152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9.9</v>
      </c>
      <c r="D93" s="29"/>
      <c r="E93" s="28">
        <v>13.4</v>
      </c>
      <c r="F93" s="22">
        <v>47</v>
      </c>
      <c r="G93" s="28">
        <v>20</v>
      </c>
      <c r="H93" s="30"/>
      <c r="I93" s="28">
        <v>3</v>
      </c>
      <c r="J93" s="30"/>
      <c r="K93" s="28">
        <v>154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28">
        <v>10</v>
      </c>
      <c r="D94" s="29"/>
      <c r="E94" s="28">
        <v>13.5</v>
      </c>
      <c r="F94" s="22">
        <v>46</v>
      </c>
      <c r="G94" s="28">
        <v>21</v>
      </c>
      <c r="H94" s="28">
        <v>24</v>
      </c>
      <c r="I94" s="30"/>
      <c r="J94" s="28">
        <v>18</v>
      </c>
      <c r="K94" s="28">
        <v>156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30"/>
      <c r="D95" s="29"/>
      <c r="E95" s="28">
        <v>13.6</v>
      </c>
      <c r="F95" s="22">
        <v>45</v>
      </c>
      <c r="G95" s="28">
        <v>22</v>
      </c>
      <c r="H95" s="30"/>
      <c r="I95" s="28">
        <v>4</v>
      </c>
      <c r="J95" s="30"/>
      <c r="K95" s="28">
        <v>158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8">
        <v>10.1</v>
      </c>
      <c r="D96" s="29"/>
      <c r="E96" s="28">
        <v>13.7</v>
      </c>
      <c r="F96" s="22">
        <v>44</v>
      </c>
      <c r="G96" s="28">
        <v>23</v>
      </c>
      <c r="H96" s="28">
        <v>25</v>
      </c>
      <c r="I96" s="28">
        <v>5</v>
      </c>
      <c r="J96" s="28">
        <v>19</v>
      </c>
      <c r="K96" s="28">
        <v>160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8">
        <v>10.2</v>
      </c>
      <c r="D97" s="29"/>
      <c r="E97" s="28">
        <v>13.9</v>
      </c>
      <c r="F97" s="22">
        <v>43</v>
      </c>
      <c r="G97" s="28">
        <v>24</v>
      </c>
      <c r="H97" s="30"/>
      <c r="I97" s="30"/>
      <c r="J97" s="30"/>
      <c r="K97" s="28">
        <v>162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10.3</v>
      </c>
      <c r="D98" s="29"/>
      <c r="E98" s="28">
        <v>14</v>
      </c>
      <c r="F98" s="22">
        <v>42</v>
      </c>
      <c r="G98" s="28">
        <v>26</v>
      </c>
      <c r="H98" s="28">
        <v>26</v>
      </c>
      <c r="I98" s="28">
        <v>6</v>
      </c>
      <c r="J98" s="28">
        <v>20</v>
      </c>
      <c r="K98" s="28">
        <v>164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8">
        <v>10.4</v>
      </c>
      <c r="D99" s="29"/>
      <c r="E99" s="28">
        <v>14.1</v>
      </c>
      <c r="F99" s="22">
        <v>41</v>
      </c>
      <c r="G99" s="28">
        <v>28</v>
      </c>
      <c r="H99" s="30"/>
      <c r="I99" s="30"/>
      <c r="J99" s="30"/>
      <c r="K99" s="28">
        <v>166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28">
        <v>10.5</v>
      </c>
      <c r="D100" s="29"/>
      <c r="E100" s="28">
        <v>14.2</v>
      </c>
      <c r="F100" s="22">
        <v>40</v>
      </c>
      <c r="G100" s="28">
        <v>30</v>
      </c>
      <c r="H100" s="28">
        <v>27</v>
      </c>
      <c r="I100" s="28">
        <v>7</v>
      </c>
      <c r="J100" s="28">
        <v>21</v>
      </c>
      <c r="K100" s="28">
        <v>168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8">
        <v>10.6</v>
      </c>
      <c r="D101" s="29"/>
      <c r="E101" s="28">
        <v>14.3</v>
      </c>
      <c r="F101" s="22">
        <v>39</v>
      </c>
      <c r="G101" s="28">
        <v>32</v>
      </c>
      <c r="H101" s="30"/>
      <c r="I101" s="28">
        <v>8</v>
      </c>
      <c r="J101" s="30"/>
      <c r="K101" s="28">
        <v>170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10.7</v>
      </c>
      <c r="D102" s="29"/>
      <c r="E102" s="28">
        <v>14.5</v>
      </c>
      <c r="F102" s="22">
        <v>38</v>
      </c>
      <c r="G102" s="28">
        <v>34</v>
      </c>
      <c r="H102" s="28">
        <v>28</v>
      </c>
      <c r="I102" s="30"/>
      <c r="J102" s="28">
        <v>22</v>
      </c>
      <c r="K102" s="28">
        <v>172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28">
        <v>10.8</v>
      </c>
      <c r="D103" s="29"/>
      <c r="E103" s="28">
        <v>14.6</v>
      </c>
      <c r="F103" s="22">
        <v>37</v>
      </c>
      <c r="G103" s="28">
        <v>36</v>
      </c>
      <c r="H103" s="30"/>
      <c r="I103" s="28">
        <v>9</v>
      </c>
      <c r="J103" s="30"/>
      <c r="K103" s="28">
        <v>174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30"/>
      <c r="D104" s="29"/>
      <c r="E104" s="28">
        <v>14.7</v>
      </c>
      <c r="F104" s="22">
        <v>36</v>
      </c>
      <c r="G104" s="28">
        <v>38</v>
      </c>
      <c r="H104" s="28">
        <v>29</v>
      </c>
      <c r="I104" s="28">
        <v>10</v>
      </c>
      <c r="J104" s="28">
        <v>23</v>
      </c>
      <c r="K104" s="28">
        <v>176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10.9</v>
      </c>
      <c r="D105" s="29"/>
      <c r="E105" s="28">
        <v>14.8</v>
      </c>
      <c r="F105" s="22">
        <v>35</v>
      </c>
      <c r="G105" s="28">
        <v>40</v>
      </c>
      <c r="H105" s="30"/>
      <c r="I105" s="30"/>
      <c r="J105" s="30"/>
      <c r="K105" s="28">
        <v>178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28">
        <v>11</v>
      </c>
      <c r="D106" s="29"/>
      <c r="E106" s="28">
        <v>15</v>
      </c>
      <c r="F106" s="22">
        <v>34</v>
      </c>
      <c r="G106" s="28">
        <v>41</v>
      </c>
      <c r="H106" s="28">
        <v>30</v>
      </c>
      <c r="I106" s="28">
        <v>11</v>
      </c>
      <c r="J106" s="28">
        <v>24</v>
      </c>
      <c r="K106" s="28">
        <v>180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11.1</v>
      </c>
      <c r="D107" s="29"/>
      <c r="E107" s="28">
        <v>15.1</v>
      </c>
      <c r="F107" s="22">
        <v>33</v>
      </c>
      <c r="G107" s="28">
        <v>43</v>
      </c>
      <c r="H107" s="30"/>
      <c r="I107" s="28">
        <v>12</v>
      </c>
      <c r="J107" s="30"/>
      <c r="K107" s="28">
        <v>182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11.2</v>
      </c>
      <c r="D108" s="29"/>
      <c r="E108" s="28">
        <v>15.2</v>
      </c>
      <c r="F108" s="22">
        <v>32</v>
      </c>
      <c r="G108" s="28">
        <v>45</v>
      </c>
      <c r="H108" s="28">
        <v>31</v>
      </c>
      <c r="I108" s="30"/>
      <c r="J108" s="28">
        <v>25</v>
      </c>
      <c r="K108" s="28">
        <v>184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28">
        <v>11.3</v>
      </c>
      <c r="D109" s="29"/>
      <c r="E109" s="28">
        <v>15.3</v>
      </c>
      <c r="F109" s="22">
        <v>31</v>
      </c>
      <c r="G109" s="28">
        <v>47</v>
      </c>
      <c r="H109" s="30"/>
      <c r="I109" s="28">
        <v>13</v>
      </c>
      <c r="J109" s="30"/>
      <c r="K109" s="28">
        <v>186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8">
        <v>11.4</v>
      </c>
      <c r="D110" s="29"/>
      <c r="E110" s="28">
        <v>15.4</v>
      </c>
      <c r="F110" s="22">
        <v>30</v>
      </c>
      <c r="G110" s="28">
        <v>49</v>
      </c>
      <c r="H110" s="28">
        <v>32</v>
      </c>
      <c r="I110" s="28">
        <v>14</v>
      </c>
      <c r="J110" s="28">
        <v>26</v>
      </c>
      <c r="K110" s="28">
        <v>188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8">
        <v>11.5</v>
      </c>
      <c r="D111" s="29"/>
      <c r="E111" s="28">
        <v>15.6</v>
      </c>
      <c r="F111" s="22">
        <v>29</v>
      </c>
      <c r="G111" s="28">
        <v>50</v>
      </c>
      <c r="H111" s="30"/>
      <c r="I111" s="30"/>
      <c r="J111" s="30"/>
      <c r="K111" s="28">
        <v>190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28">
        <v>11.6</v>
      </c>
      <c r="D112" s="29"/>
      <c r="E112" s="28">
        <v>15.7</v>
      </c>
      <c r="F112" s="22">
        <v>28</v>
      </c>
      <c r="G112" s="28">
        <v>51</v>
      </c>
      <c r="H112" s="28">
        <v>33</v>
      </c>
      <c r="I112" s="28">
        <v>15</v>
      </c>
      <c r="J112" s="28">
        <v>27</v>
      </c>
      <c r="K112" s="28">
        <v>192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11.7</v>
      </c>
      <c r="D113" s="29"/>
      <c r="E113" s="28">
        <v>15.8</v>
      </c>
      <c r="F113" s="22">
        <v>27</v>
      </c>
      <c r="G113" s="28">
        <v>52</v>
      </c>
      <c r="H113" s="30"/>
      <c r="I113" s="30"/>
      <c r="J113" s="30"/>
      <c r="K113" s="28">
        <v>194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0"/>
      <c r="D114" s="29"/>
      <c r="E114" s="28">
        <v>15.9</v>
      </c>
      <c r="F114" s="22">
        <v>26</v>
      </c>
      <c r="G114" s="28">
        <v>53</v>
      </c>
      <c r="H114" s="28">
        <v>34</v>
      </c>
      <c r="I114" s="28">
        <v>16</v>
      </c>
      <c r="J114" s="28">
        <v>28</v>
      </c>
      <c r="K114" s="28">
        <v>196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8">
        <v>11.8</v>
      </c>
      <c r="D115" s="29"/>
      <c r="E115" s="28">
        <v>16</v>
      </c>
      <c r="F115" s="22">
        <v>25</v>
      </c>
      <c r="G115" s="28">
        <v>54</v>
      </c>
      <c r="H115" s="30"/>
      <c r="I115" s="28">
        <v>17</v>
      </c>
      <c r="J115" s="30"/>
      <c r="K115" s="28">
        <v>198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0"/>
      <c r="D116" s="29"/>
      <c r="E116" s="28">
        <v>16.2</v>
      </c>
      <c r="F116" s="22">
        <v>24</v>
      </c>
      <c r="G116" s="28">
        <v>55</v>
      </c>
      <c r="H116" s="28">
        <v>35</v>
      </c>
      <c r="I116" s="30"/>
      <c r="J116" s="28">
        <v>29</v>
      </c>
      <c r="K116" s="28">
        <v>200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8">
        <v>11.9</v>
      </c>
      <c r="D117" s="29"/>
      <c r="E117" s="28">
        <v>16.3</v>
      </c>
      <c r="F117" s="22">
        <v>23</v>
      </c>
      <c r="G117" s="28">
        <v>56</v>
      </c>
      <c r="H117" s="30"/>
      <c r="I117" s="28">
        <v>18</v>
      </c>
      <c r="J117" s="30"/>
      <c r="K117" s="28">
        <v>202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28">
        <v>16.4</v>
      </c>
      <c r="F118" s="22">
        <v>22</v>
      </c>
      <c r="G118" s="28">
        <v>57</v>
      </c>
      <c r="H118" s="28">
        <v>36</v>
      </c>
      <c r="I118" s="28">
        <v>19</v>
      </c>
      <c r="J118" s="28">
        <v>30</v>
      </c>
      <c r="K118" s="28">
        <v>204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12</v>
      </c>
      <c r="D119" s="29"/>
      <c r="E119" s="28">
        <v>16.5</v>
      </c>
      <c r="F119" s="22">
        <v>21</v>
      </c>
      <c r="G119" s="28">
        <v>58</v>
      </c>
      <c r="H119" s="30"/>
      <c r="I119" s="30"/>
      <c r="J119" s="30"/>
      <c r="K119" s="28">
        <v>206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28">
        <v>16.7</v>
      </c>
      <c r="F120" s="22">
        <v>20</v>
      </c>
      <c r="G120" s="28">
        <v>60</v>
      </c>
      <c r="H120" s="28">
        <v>37</v>
      </c>
      <c r="I120" s="28">
        <v>20</v>
      </c>
      <c r="J120" s="28">
        <v>31</v>
      </c>
      <c r="K120" s="28">
        <v>208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12.1</v>
      </c>
      <c r="D121" s="29"/>
      <c r="E121" s="28">
        <v>16.8</v>
      </c>
      <c r="F121" s="22">
        <v>19</v>
      </c>
      <c r="G121" s="30"/>
      <c r="H121" s="30"/>
      <c r="I121" s="30"/>
      <c r="J121" s="30"/>
      <c r="K121" s="30"/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28">
        <v>16.9</v>
      </c>
      <c r="F122" s="22">
        <v>18</v>
      </c>
      <c r="G122" s="30"/>
      <c r="H122" s="28">
        <v>38</v>
      </c>
      <c r="I122" s="28">
        <v>21</v>
      </c>
      <c r="J122" s="30"/>
      <c r="K122" s="28">
        <v>211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12.2</v>
      </c>
      <c r="D123" s="29"/>
      <c r="E123" s="28">
        <v>17</v>
      </c>
      <c r="F123" s="22">
        <v>17</v>
      </c>
      <c r="G123" s="30"/>
      <c r="H123" s="30"/>
      <c r="I123" s="30"/>
      <c r="J123" s="28">
        <v>32</v>
      </c>
      <c r="K123" s="30"/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30"/>
      <c r="F124" s="22">
        <v>16</v>
      </c>
      <c r="G124" s="30"/>
      <c r="H124" s="28">
        <v>39</v>
      </c>
      <c r="I124" s="30"/>
      <c r="J124" s="30"/>
      <c r="K124" s="28">
        <v>214</v>
      </c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8">
        <v>12.3</v>
      </c>
      <c r="D125" s="29"/>
      <c r="E125" s="28">
        <v>17.1</v>
      </c>
      <c r="F125" s="22">
        <v>15</v>
      </c>
      <c r="G125" s="30"/>
      <c r="H125" s="30"/>
      <c r="I125" s="28">
        <v>22</v>
      </c>
      <c r="J125" s="30"/>
      <c r="K125" s="28">
        <v>215</v>
      </c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30"/>
      <c r="F126" s="22">
        <v>14</v>
      </c>
      <c r="G126" s="30"/>
      <c r="H126" s="30"/>
      <c r="I126" s="30"/>
      <c r="J126" s="30"/>
      <c r="K126" s="28">
        <v>216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28">
        <v>12.4</v>
      </c>
      <c r="D127" s="29"/>
      <c r="E127" s="28">
        <v>17.2</v>
      </c>
      <c r="F127" s="22">
        <v>13</v>
      </c>
      <c r="G127" s="30"/>
      <c r="H127" s="28">
        <v>40</v>
      </c>
      <c r="I127" s="30"/>
      <c r="J127" s="28">
        <v>33</v>
      </c>
      <c r="K127" s="28">
        <v>217</v>
      </c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30"/>
      <c r="F128" s="22">
        <v>12</v>
      </c>
      <c r="G128" s="30"/>
      <c r="H128" s="30"/>
      <c r="I128" s="28">
        <v>23</v>
      </c>
      <c r="J128" s="30"/>
      <c r="K128" s="28">
        <v>218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0"/>
      <c r="D129" s="29"/>
      <c r="E129" s="30"/>
      <c r="F129" s="22">
        <v>11</v>
      </c>
      <c r="G129" s="30"/>
      <c r="H129" s="30"/>
      <c r="I129" s="30"/>
      <c r="J129" s="30"/>
      <c r="K129" s="28">
        <v>219</v>
      </c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28">
        <v>12.5</v>
      </c>
      <c r="D130" s="29"/>
      <c r="E130" s="28">
        <v>17.3</v>
      </c>
      <c r="F130" s="22">
        <v>10</v>
      </c>
      <c r="G130" s="30"/>
      <c r="H130" s="28">
        <v>41</v>
      </c>
      <c r="I130" s="30"/>
      <c r="J130" s="30"/>
      <c r="K130" s="28">
        <v>220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0"/>
      <c r="D131" s="29"/>
      <c r="E131" s="30"/>
      <c r="F131" s="22">
        <v>9</v>
      </c>
      <c r="G131" s="30"/>
      <c r="H131" s="30"/>
      <c r="I131" s="30"/>
      <c r="J131" s="30"/>
      <c r="K131" s="30"/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30"/>
      <c r="F132" s="22">
        <v>8</v>
      </c>
      <c r="G132" s="30"/>
      <c r="H132" s="30"/>
      <c r="I132" s="28">
        <v>24</v>
      </c>
      <c r="J132" s="28">
        <v>34</v>
      </c>
      <c r="K132" s="28">
        <v>221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28">
        <v>12.6</v>
      </c>
      <c r="D133" s="29"/>
      <c r="E133" s="28">
        <v>17.4</v>
      </c>
      <c r="F133" s="22">
        <v>7</v>
      </c>
      <c r="G133" s="30"/>
      <c r="H133" s="30"/>
      <c r="I133" s="30"/>
      <c r="J133" s="30"/>
      <c r="K133" s="30"/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0"/>
      <c r="D134" s="29"/>
      <c r="E134" s="30"/>
      <c r="F134" s="22">
        <v>6</v>
      </c>
      <c r="G134" s="30"/>
      <c r="H134" s="28">
        <v>42</v>
      </c>
      <c r="I134" s="30"/>
      <c r="J134" s="30"/>
      <c r="K134" s="28">
        <v>222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30"/>
      <c r="F135" s="22">
        <v>5</v>
      </c>
      <c r="G135" s="30"/>
      <c r="H135" s="30"/>
      <c r="I135" s="30"/>
      <c r="J135" s="30"/>
      <c r="K135" s="30"/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0"/>
      <c r="D136" s="29"/>
      <c r="E136" s="28">
        <v>17.5</v>
      </c>
      <c r="F136" s="22">
        <v>4</v>
      </c>
      <c r="G136" s="30"/>
      <c r="H136" s="30"/>
      <c r="I136" s="30"/>
      <c r="J136" s="30"/>
      <c r="K136" s="28">
        <v>223</v>
      </c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28">
        <v>12.7</v>
      </c>
      <c r="D137" s="31"/>
      <c r="E137" s="30"/>
      <c r="F137" s="22">
        <v>3</v>
      </c>
      <c r="G137" s="30"/>
      <c r="H137" s="30"/>
      <c r="I137" s="28">
        <v>25</v>
      </c>
      <c r="J137" s="30"/>
      <c r="K137" s="30"/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30"/>
      <c r="F138" s="22">
        <v>2</v>
      </c>
      <c r="G138" s="30"/>
      <c r="H138" s="30"/>
      <c r="I138" s="30"/>
      <c r="J138" s="28">
        <v>35</v>
      </c>
      <c r="K138" s="28">
        <v>224</v>
      </c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0"/>
      <c r="D139" s="31"/>
      <c r="E139" s="28">
        <v>17.6</v>
      </c>
      <c r="F139" s="22">
        <v>1</v>
      </c>
      <c r="G139" s="30"/>
      <c r="H139" s="28">
        <v>43</v>
      </c>
      <c r="I139" s="30"/>
      <c r="J139" s="30"/>
      <c r="K139" s="30"/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12.8</v>
      </c>
      <c r="D140" s="33"/>
      <c r="E140" s="20">
        <v>17.7</v>
      </c>
      <c r="F140" s="22">
        <v>0</v>
      </c>
      <c r="G140" s="30"/>
      <c r="H140" s="30"/>
      <c r="I140" s="30"/>
      <c r="J140" s="30"/>
      <c r="K140" s="28">
        <v>225</v>
      </c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34"/>
      <c r="P207" s="22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34"/>
      <c r="P208" s="22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34"/>
      <c r="P209" s="22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34"/>
      <c r="P210" s="22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4"/>
      <c r="P211" s="22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4"/>
      <c r="P212" s="22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4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4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4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35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5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4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35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1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4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AND(ROW(),2,COUNTA('10 lat'!$B1:$B26))</formula>
    </cfRule>
  </conditionalFormatting>
  <dataValidations count="8">
    <dataValidation allowBlank="1" showInputMessage="1" showErrorMessage="1" promptTitle="Bieg na 600 metrów." prompt="Wynik podajemy w minutach i sekundach.&#10;np. 4:44 lub 3:55." sqref="C6">
      <formula1>0</formula1>
      <formula2>0</formula2>
    </dataValidation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Zwis na ugiętych rękach." prompt="Wynik podajemy w sekunach.&#10;np. 1 lub 14." sqref="O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J17" sqref="J17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19" s="54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54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54" customFormat="1" ht="12" customHeight="1">
      <c r="A3" s="55" t="s">
        <v>28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</row>
    <row r="4" spans="1:19" s="54" customFormat="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4" customFormat="1" ht="54.75" customHeight="1">
      <c r="A5" s="3" t="s">
        <v>4</v>
      </c>
      <c r="B5" s="4" t="s">
        <v>5</v>
      </c>
      <c r="C5" s="3" t="s">
        <v>6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13</v>
      </c>
      <c r="P5" s="5" t="s">
        <v>7</v>
      </c>
      <c r="Q5" s="3" t="s">
        <v>14</v>
      </c>
      <c r="R5" s="5" t="s">
        <v>7</v>
      </c>
      <c r="S5" s="3" t="s">
        <v>15</v>
      </c>
    </row>
    <row r="6" spans="1:19" s="54" customFormat="1" ht="12.75">
      <c r="A6" s="6">
        <f>IF(B6="","",1)</f>
      </c>
      <c r="B6" s="7"/>
      <c r="C6" s="8"/>
      <c r="D6" s="9">
        <f>IF(C6="","",VLOOKUP(C6,Autor!L$5:M169,2))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>
        <v>10.9</v>
      </c>
      <c r="L6" s="9">
        <f>IF(K6="","",VLOOKUP(K6,E$39:F140,2))</f>
        <v>66</v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</row>
    <row r="7" spans="1:19" s="54" customFormat="1" ht="12.75">
      <c r="A7" s="6">
        <f>IF(B7="","",2)</f>
      </c>
      <c r="B7" s="7"/>
      <c r="C7" s="8"/>
      <c r="D7" s="9">
        <f>IF(C7="","",VLOOKUP(C7,Autor!L$5:M170,2))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>
        <v>11.7</v>
      </c>
      <c r="L7" s="9">
        <f>IF(K7="","",VLOOKUP(K7,E$39:F141,2))</f>
        <v>59</v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</row>
    <row r="8" spans="1:19" s="54" customFormat="1" ht="12.75">
      <c r="A8" s="6">
        <f>IF(B8="","",3)</f>
      </c>
      <c r="B8" s="7"/>
      <c r="C8" s="8"/>
      <c r="D8" s="9">
        <f>IF(C8="","",VLOOKUP(C8,Autor!L$5:M171,2))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</row>
    <row r="9" spans="1:19" s="54" customFormat="1" ht="12.75">
      <c r="A9" s="6">
        <f>IF(B9="","",4)</f>
      </c>
      <c r="B9" s="7"/>
      <c r="C9" s="8"/>
      <c r="D9" s="9">
        <f>IF(C9="","",VLOOKUP(C9,Autor!L$5:M172,2))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</row>
    <row r="10" spans="1:19" s="54" customFormat="1" ht="12.75">
      <c r="A10" s="6">
        <f>IF(B10="","",5)</f>
      </c>
      <c r="B10" s="7"/>
      <c r="C10" s="8"/>
      <c r="D10" s="9">
        <f>IF(C10="","",VLOOKUP(C10,Autor!L$5:M173,2))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</row>
    <row r="11" spans="1:19" s="54" customFormat="1" ht="12.75">
      <c r="A11" s="6">
        <f>IF(B11="","",6)</f>
      </c>
      <c r="B11" s="7"/>
      <c r="C11" s="8"/>
      <c r="D11" s="9">
        <f>IF(C11="","",VLOOKUP(C11,Autor!L$5:M174,2))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</row>
    <row r="12" spans="1:19" s="54" customFormat="1" ht="12.75">
      <c r="A12" s="6">
        <f>IF(B12="","",7)</f>
      </c>
      <c r="B12" s="7"/>
      <c r="C12" s="8"/>
      <c r="D12" s="9">
        <f>IF(C12="","",VLOOKUP(C12,Autor!L$5:M175,2))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</row>
    <row r="13" spans="1:19" s="54" customFormat="1" ht="12.75">
      <c r="A13" s="6">
        <f>IF(B13="","",8)</f>
      </c>
      <c r="B13" s="7"/>
      <c r="C13" s="8"/>
      <c r="D13" s="9">
        <f>IF(C13="","",VLOOKUP(C13,Autor!L$5:M176,2))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</row>
    <row r="14" spans="1:19" s="54" customFormat="1" ht="12.75">
      <c r="A14" s="6">
        <f>IF(B14="","",9)</f>
      </c>
      <c r="B14" s="7"/>
      <c r="C14" s="8"/>
      <c r="D14" s="9">
        <f>IF(C14="","",VLOOKUP(C14,Autor!L$5:M177,2))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</row>
    <row r="15" spans="1:19" s="54" customFormat="1" ht="12.75">
      <c r="A15" s="6">
        <f>IF(B15="","",10)</f>
      </c>
      <c r="B15" s="7"/>
      <c r="C15" s="8"/>
      <c r="D15" s="9">
        <f>IF(C15="","",VLOOKUP(C15,Autor!L$5:M178,2))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</row>
    <row r="16" spans="1:19" s="54" customFormat="1" ht="12.75">
      <c r="A16" s="6">
        <f>IF(B16="","",11)</f>
      </c>
      <c r="B16" s="7"/>
      <c r="C16" s="8"/>
      <c r="D16" s="9">
        <f>IF(C16="","",VLOOKUP(C16,Autor!L$5:M179,2))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</row>
    <row r="17" spans="1:19" s="54" customFormat="1" ht="12.75">
      <c r="A17" s="6">
        <f>IF(B17="","",12)</f>
      </c>
      <c r="B17" s="7"/>
      <c r="C17" s="8"/>
      <c r="D17" s="9">
        <f>IF(C17="","",VLOOKUP(C17,Autor!L$5:M180,2))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</row>
    <row r="18" spans="1:19" s="54" customFormat="1" ht="12.75">
      <c r="A18" s="6">
        <f>IF(B18="","",13)</f>
      </c>
      <c r="B18" s="7"/>
      <c r="C18" s="8"/>
      <c r="D18" s="9">
        <f>IF(C18="","",VLOOKUP(C18,Autor!L$5:M181,2))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</row>
    <row r="19" spans="1:19" s="54" customFormat="1" ht="12.75">
      <c r="A19" s="6">
        <f>IF(B19="","",14)</f>
      </c>
      <c r="B19" s="7"/>
      <c r="C19" s="8"/>
      <c r="D19" s="9">
        <f>IF(C19="","",VLOOKUP(C19,Autor!L$5:M182,2))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</row>
    <row r="20" spans="1:19" s="54" customFormat="1" ht="12.75">
      <c r="A20" s="6">
        <f>IF(B20="","",15)</f>
      </c>
      <c r="B20" s="7"/>
      <c r="C20" s="8"/>
      <c r="D20" s="9">
        <f>IF(C20="","",VLOOKUP(C20,Autor!L$5:M183,2))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</row>
    <row r="21" spans="1:19" s="54" customFormat="1" ht="12.75">
      <c r="A21" s="6">
        <f>IF(B21="","",16)</f>
      </c>
      <c r="B21" s="7"/>
      <c r="C21" s="8"/>
      <c r="D21" s="9">
        <f>IF(C21="","",VLOOKUP(C21,Autor!L$5:M184,2))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</row>
    <row r="22" spans="1:19" s="54" customFormat="1" ht="12.75">
      <c r="A22" s="6">
        <f>IF(B22="","",17)</f>
      </c>
      <c r="B22" s="7"/>
      <c r="C22" s="8"/>
      <c r="D22" s="9">
        <f>IF(C22="","",VLOOKUP(C22,Autor!L$5:M185,2))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</row>
    <row r="23" spans="1:19" s="54" customFormat="1" ht="12.75">
      <c r="A23" s="6">
        <f>IF(B23="","",18)</f>
      </c>
      <c r="B23" s="7"/>
      <c r="C23" s="8"/>
      <c r="D23" s="9">
        <f>IF(C23="","",VLOOKUP(C23,Autor!L$5:M186,2))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</row>
    <row r="24" spans="1:19" s="54" customFormat="1" ht="12.75">
      <c r="A24" s="6">
        <f>IF(B24="","",19)</f>
      </c>
      <c r="B24" s="7"/>
      <c r="C24" s="8"/>
      <c r="D24" s="9">
        <f>IF(C24="","",VLOOKUP(C24,Autor!L$5:M187,2))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</row>
    <row r="25" spans="1:19" s="54" customFormat="1" ht="12.75">
      <c r="A25" s="6">
        <f>IF(B25="","",20)</f>
      </c>
      <c r="B25" s="7"/>
      <c r="C25" s="8"/>
      <c r="D25" s="9">
        <f>IF(C25="","",VLOOKUP(C25,Autor!L$5:M188,2))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</row>
    <row r="26" spans="1:19" s="54" customFormat="1" ht="12.75">
      <c r="A26" s="6">
        <f>IF(B26="","",21)</f>
      </c>
      <c r="B26" s="7"/>
      <c r="C26" s="8"/>
      <c r="D26" s="9">
        <f>IF(C26="","",VLOOKUP(C26,Autor!L$5:M189,2))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</row>
    <row r="27" spans="1:19" s="54" customFormat="1" ht="12.75">
      <c r="A27" s="6">
        <f>IF(B27="","",22)</f>
      </c>
      <c r="B27" s="7"/>
      <c r="C27" s="8"/>
      <c r="D27" s="9">
        <f>IF(C27="","",VLOOKUP(C27,Autor!L$5:M190,2))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</row>
    <row r="28" spans="1:19" s="54" customFormat="1" ht="12.75">
      <c r="A28" s="6">
        <f>IF(B28="","",23)</f>
      </c>
      <c r="B28" s="7"/>
      <c r="C28" s="8"/>
      <c r="D28" s="9">
        <f>IF(C28="","",VLOOKUP(C28,Autor!L$5:M191,2))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</row>
    <row r="29" spans="1:19" s="54" customFormat="1" ht="12.75">
      <c r="A29" s="6">
        <f>IF(B29="","",24)</f>
      </c>
      <c r="B29" s="7"/>
      <c r="C29" s="8"/>
      <c r="D29" s="9">
        <f>IF(C29="","",VLOOKUP(C29,Autor!L$5:M192,2))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</row>
    <row r="30" spans="1:19" s="54" customFormat="1" ht="12.75">
      <c r="A30" s="6">
        <f>IF(B30="","",25)</f>
      </c>
      <c r="B30" s="7"/>
      <c r="C30" s="8"/>
      <c r="D30" s="9">
        <f>IF(C30="","",VLOOKUP(C30,Autor!L$5:M193,2))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</row>
    <row r="31" spans="1:19" s="54" customFormat="1" ht="12.75">
      <c r="A31" s="6">
        <f>IF(B31="","",26)</f>
      </c>
      <c r="B31" s="25"/>
      <c r="C31" s="8"/>
      <c r="D31" s="9">
        <f>IF(C31="","",VLOOKUP(C31,Autor!L$5:M194,2))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</row>
    <row r="32" spans="1:19" s="54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30"/>
      <c r="D40" s="29"/>
      <c r="E40" s="30"/>
      <c r="F40" s="22">
        <v>100</v>
      </c>
      <c r="G40" s="31"/>
      <c r="H40" s="31"/>
      <c r="I40" s="32"/>
      <c r="J40" s="32"/>
      <c r="K40" s="31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0"/>
      <c r="D41" s="31"/>
      <c r="E41" s="28">
        <v>0.1</v>
      </c>
      <c r="F41" s="22">
        <v>99</v>
      </c>
      <c r="G41" s="30"/>
      <c r="H41" s="28">
        <v>2</v>
      </c>
      <c r="I41" s="30"/>
      <c r="J41" s="30"/>
      <c r="K41" s="30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0"/>
      <c r="D42" s="29"/>
      <c r="E42" s="30"/>
      <c r="F42" s="22">
        <v>98</v>
      </c>
      <c r="G42" s="30"/>
      <c r="H42" s="30"/>
      <c r="I42" s="28">
        <v>-28</v>
      </c>
      <c r="J42" s="30"/>
      <c r="K42" s="28">
        <v>77</v>
      </c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28">
        <v>0.1</v>
      </c>
      <c r="D43" s="31"/>
      <c r="E43" s="30"/>
      <c r="F43" s="22">
        <v>97</v>
      </c>
      <c r="G43" s="30"/>
      <c r="H43" s="30"/>
      <c r="I43" s="30"/>
      <c r="J43" s="30"/>
      <c r="K43" s="30"/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0"/>
      <c r="D44" s="29"/>
      <c r="E44" s="30"/>
      <c r="F44" s="22">
        <v>96</v>
      </c>
      <c r="G44" s="30"/>
      <c r="H44" s="28">
        <v>3</v>
      </c>
      <c r="I44" s="28">
        <v>-27</v>
      </c>
      <c r="J44" s="30"/>
      <c r="K44" s="28">
        <v>78</v>
      </c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0"/>
      <c r="D45" s="31"/>
      <c r="E45" s="30"/>
      <c r="F45" s="22">
        <v>95</v>
      </c>
      <c r="G45" s="30"/>
      <c r="H45" s="30"/>
      <c r="I45" s="30"/>
      <c r="J45" s="30"/>
      <c r="K45" s="30"/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28">
        <v>6</v>
      </c>
      <c r="D46" s="29"/>
      <c r="E46" s="28">
        <v>9</v>
      </c>
      <c r="F46" s="22">
        <v>94</v>
      </c>
      <c r="G46" s="30"/>
      <c r="H46" s="30"/>
      <c r="I46" s="28">
        <v>-26</v>
      </c>
      <c r="J46" s="30"/>
      <c r="K46" s="28">
        <v>79</v>
      </c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0"/>
      <c r="D47" s="31"/>
      <c r="E47" s="30"/>
      <c r="F47" s="22">
        <v>93</v>
      </c>
      <c r="G47" s="30"/>
      <c r="H47" s="28">
        <v>4</v>
      </c>
      <c r="I47" s="30"/>
      <c r="J47" s="30"/>
      <c r="K47" s="30"/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0"/>
      <c r="D48" s="29"/>
      <c r="E48" s="30"/>
      <c r="F48" s="22">
        <v>92</v>
      </c>
      <c r="G48" s="30"/>
      <c r="H48" s="30"/>
      <c r="I48" s="28">
        <v>-25</v>
      </c>
      <c r="J48" s="28">
        <v>1</v>
      </c>
      <c r="K48" s="28">
        <v>80</v>
      </c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28">
        <v>6.1</v>
      </c>
      <c r="D49" s="31"/>
      <c r="E49" s="30"/>
      <c r="F49" s="22">
        <v>91</v>
      </c>
      <c r="G49" s="30"/>
      <c r="H49" s="30"/>
      <c r="I49" s="30"/>
      <c r="J49" s="30"/>
      <c r="K49" s="30"/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0"/>
      <c r="D50" s="29"/>
      <c r="E50" s="30"/>
      <c r="F50" s="22">
        <v>90</v>
      </c>
      <c r="G50" s="30"/>
      <c r="H50" s="28">
        <v>5</v>
      </c>
      <c r="I50" s="28">
        <v>-24</v>
      </c>
      <c r="J50" s="30"/>
      <c r="K50" s="28">
        <v>81</v>
      </c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28">
        <v>6.2</v>
      </c>
      <c r="D51" s="31"/>
      <c r="E51" s="28">
        <v>9.1</v>
      </c>
      <c r="F51" s="22">
        <v>89</v>
      </c>
      <c r="G51" s="30"/>
      <c r="H51" s="30"/>
      <c r="I51" s="30"/>
      <c r="J51" s="30"/>
      <c r="K51" s="28">
        <v>82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0"/>
      <c r="D52" s="29"/>
      <c r="E52" s="30"/>
      <c r="F52" s="22">
        <v>88</v>
      </c>
      <c r="G52" s="30"/>
      <c r="H52" s="30"/>
      <c r="I52" s="28">
        <v>-23</v>
      </c>
      <c r="J52" s="30"/>
      <c r="K52" s="28">
        <v>83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28">
        <v>6.3</v>
      </c>
      <c r="D53" s="29"/>
      <c r="E53" s="30"/>
      <c r="F53" s="22">
        <v>87</v>
      </c>
      <c r="G53" s="30"/>
      <c r="H53" s="28">
        <v>6</v>
      </c>
      <c r="I53" s="30"/>
      <c r="J53" s="28">
        <v>2</v>
      </c>
      <c r="K53" s="28">
        <v>84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0"/>
      <c r="D54" s="29"/>
      <c r="E54" s="30"/>
      <c r="F54" s="22">
        <v>86</v>
      </c>
      <c r="G54" s="30"/>
      <c r="H54" s="30"/>
      <c r="I54" s="28">
        <v>-22</v>
      </c>
      <c r="J54" s="30"/>
      <c r="K54" s="28">
        <v>85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28">
        <v>6.4</v>
      </c>
      <c r="D55" s="29"/>
      <c r="E55" s="28">
        <v>9.2</v>
      </c>
      <c r="F55" s="22">
        <v>85</v>
      </c>
      <c r="G55" s="30"/>
      <c r="H55" s="30"/>
      <c r="I55" s="30"/>
      <c r="J55" s="30"/>
      <c r="K55" s="28">
        <v>86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0"/>
      <c r="D56" s="29"/>
      <c r="E56" s="30"/>
      <c r="F56" s="22">
        <v>84</v>
      </c>
      <c r="G56" s="30"/>
      <c r="H56" s="28">
        <v>7</v>
      </c>
      <c r="I56" s="28">
        <v>-21</v>
      </c>
      <c r="J56" s="30"/>
      <c r="K56" s="28">
        <v>87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28">
        <v>6.5</v>
      </c>
      <c r="D57" s="29"/>
      <c r="E57" s="30"/>
      <c r="F57" s="22">
        <v>83</v>
      </c>
      <c r="G57" s="30"/>
      <c r="H57" s="30"/>
      <c r="I57" s="30"/>
      <c r="J57" s="28">
        <v>3</v>
      </c>
      <c r="K57" s="28">
        <v>88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0"/>
      <c r="D58" s="29"/>
      <c r="E58" s="28">
        <v>9.3</v>
      </c>
      <c r="F58" s="22">
        <v>82</v>
      </c>
      <c r="G58" s="30"/>
      <c r="H58" s="30"/>
      <c r="I58" s="28">
        <v>-20</v>
      </c>
      <c r="J58" s="30"/>
      <c r="K58" s="28">
        <v>89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28">
        <v>6.6</v>
      </c>
      <c r="D59" s="29"/>
      <c r="E59" s="30"/>
      <c r="F59" s="22">
        <v>81</v>
      </c>
      <c r="G59" s="30"/>
      <c r="H59" s="28">
        <v>8</v>
      </c>
      <c r="I59" s="30"/>
      <c r="J59" s="30"/>
      <c r="K59" s="28">
        <v>90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30"/>
      <c r="D60" s="29"/>
      <c r="E60" s="28">
        <v>9.4</v>
      </c>
      <c r="F60" s="22">
        <v>80</v>
      </c>
      <c r="G60" s="30"/>
      <c r="H60" s="30"/>
      <c r="I60" s="28">
        <v>-19</v>
      </c>
      <c r="J60" s="28">
        <v>4</v>
      </c>
      <c r="K60" s="28">
        <v>91</v>
      </c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8">
        <v>6.7</v>
      </c>
      <c r="D61" s="29"/>
      <c r="E61" s="30"/>
      <c r="F61" s="22">
        <v>79</v>
      </c>
      <c r="G61" s="30"/>
      <c r="H61" s="28">
        <v>9</v>
      </c>
      <c r="I61" s="28">
        <v>-18</v>
      </c>
      <c r="J61" s="30"/>
      <c r="K61" s="28">
        <v>93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8">
        <v>6.8</v>
      </c>
      <c r="D62" s="29"/>
      <c r="E62" s="28">
        <v>9.5</v>
      </c>
      <c r="F62" s="22">
        <v>78</v>
      </c>
      <c r="G62" s="28">
        <v>1</v>
      </c>
      <c r="H62" s="30"/>
      <c r="I62" s="30"/>
      <c r="J62" s="28">
        <v>5</v>
      </c>
      <c r="K62" s="28">
        <v>95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8">
        <v>6.9</v>
      </c>
      <c r="D63" s="29"/>
      <c r="E63" s="28">
        <v>9.6</v>
      </c>
      <c r="F63" s="22">
        <v>77</v>
      </c>
      <c r="G63" s="30"/>
      <c r="H63" s="28">
        <v>10</v>
      </c>
      <c r="I63" s="28">
        <v>-17</v>
      </c>
      <c r="J63" s="30"/>
      <c r="K63" s="28">
        <v>97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8">
        <v>7</v>
      </c>
      <c r="D64" s="29"/>
      <c r="E64" s="28">
        <v>9.7</v>
      </c>
      <c r="F64" s="22">
        <v>76</v>
      </c>
      <c r="G64" s="28">
        <v>2</v>
      </c>
      <c r="H64" s="30"/>
      <c r="I64" s="28">
        <v>-16</v>
      </c>
      <c r="J64" s="28">
        <v>6</v>
      </c>
      <c r="K64" s="28">
        <v>99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8">
        <v>7.1</v>
      </c>
      <c r="D65" s="29"/>
      <c r="E65" s="28">
        <v>9.8</v>
      </c>
      <c r="F65" s="22">
        <v>75</v>
      </c>
      <c r="G65" s="30"/>
      <c r="H65" s="28">
        <v>11</v>
      </c>
      <c r="I65" s="30"/>
      <c r="J65" s="30"/>
      <c r="K65" s="28">
        <v>101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8">
        <v>7.2</v>
      </c>
      <c r="D66" s="29"/>
      <c r="E66" s="28">
        <v>9.9</v>
      </c>
      <c r="F66" s="22">
        <v>74</v>
      </c>
      <c r="G66" s="28">
        <v>3</v>
      </c>
      <c r="H66" s="30"/>
      <c r="I66" s="28">
        <v>-15</v>
      </c>
      <c r="J66" s="28">
        <v>7</v>
      </c>
      <c r="K66" s="28">
        <v>103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28">
        <v>7.3</v>
      </c>
      <c r="D67" s="29"/>
      <c r="E67" s="28">
        <v>10</v>
      </c>
      <c r="F67" s="22">
        <v>73</v>
      </c>
      <c r="G67" s="30"/>
      <c r="H67" s="30"/>
      <c r="I67" s="28">
        <v>-14</v>
      </c>
      <c r="J67" s="30"/>
      <c r="K67" s="28">
        <v>105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30"/>
      <c r="D68" s="29"/>
      <c r="E68" s="28">
        <v>10.1</v>
      </c>
      <c r="F68" s="22">
        <v>72</v>
      </c>
      <c r="G68" s="28">
        <v>4</v>
      </c>
      <c r="H68" s="28">
        <v>12</v>
      </c>
      <c r="I68" s="30"/>
      <c r="J68" s="28">
        <v>8</v>
      </c>
      <c r="K68" s="28">
        <v>107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8">
        <v>7.4</v>
      </c>
      <c r="D69" s="29"/>
      <c r="E69" s="28">
        <v>10.2</v>
      </c>
      <c r="F69" s="22">
        <v>71</v>
      </c>
      <c r="G69" s="30"/>
      <c r="H69" s="30"/>
      <c r="I69" s="28">
        <v>-13</v>
      </c>
      <c r="J69" s="30"/>
      <c r="K69" s="28">
        <v>109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28">
        <v>7.5</v>
      </c>
      <c r="D70" s="29"/>
      <c r="E70" s="28">
        <v>10.4</v>
      </c>
      <c r="F70" s="22">
        <v>70</v>
      </c>
      <c r="G70" s="28">
        <v>5</v>
      </c>
      <c r="H70" s="28">
        <v>13</v>
      </c>
      <c r="I70" s="28">
        <v>-12</v>
      </c>
      <c r="J70" s="28">
        <v>9</v>
      </c>
      <c r="K70" s="28">
        <v>111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8">
        <v>7.6</v>
      </c>
      <c r="D71" s="29"/>
      <c r="E71" s="28">
        <v>10.5</v>
      </c>
      <c r="F71" s="22">
        <v>69</v>
      </c>
      <c r="G71" s="30"/>
      <c r="H71" s="30"/>
      <c r="I71" s="30"/>
      <c r="J71" s="30"/>
      <c r="K71" s="28">
        <v>113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8">
        <v>7.7</v>
      </c>
      <c r="D72" s="29"/>
      <c r="E72" s="28">
        <v>10.6</v>
      </c>
      <c r="F72" s="22">
        <v>68</v>
      </c>
      <c r="G72" s="28">
        <v>6</v>
      </c>
      <c r="H72" s="28">
        <v>14</v>
      </c>
      <c r="I72" s="28">
        <v>-11</v>
      </c>
      <c r="J72" s="28">
        <v>10</v>
      </c>
      <c r="K72" s="28">
        <v>115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8">
        <v>7.8</v>
      </c>
      <c r="D73" s="29"/>
      <c r="E73" s="28">
        <v>10.7</v>
      </c>
      <c r="F73" s="22">
        <v>67</v>
      </c>
      <c r="G73" s="30"/>
      <c r="H73" s="30"/>
      <c r="I73" s="28">
        <v>-10</v>
      </c>
      <c r="J73" s="30"/>
      <c r="K73" s="28">
        <v>117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8">
        <v>7.9</v>
      </c>
      <c r="D74" s="29"/>
      <c r="E74" s="28">
        <v>10.8</v>
      </c>
      <c r="F74" s="22">
        <v>66</v>
      </c>
      <c r="G74" s="28">
        <v>7</v>
      </c>
      <c r="H74" s="28">
        <v>15</v>
      </c>
      <c r="I74" s="30"/>
      <c r="J74" s="28">
        <v>11</v>
      </c>
      <c r="K74" s="28">
        <v>119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30"/>
      <c r="D75" s="29"/>
      <c r="E75" s="28">
        <v>11</v>
      </c>
      <c r="F75" s="22">
        <v>65</v>
      </c>
      <c r="G75" s="30"/>
      <c r="H75" s="30"/>
      <c r="I75" s="28">
        <v>-9</v>
      </c>
      <c r="J75" s="30"/>
      <c r="K75" s="28">
        <v>122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28">
        <v>8</v>
      </c>
      <c r="D76" s="29"/>
      <c r="E76" s="28">
        <v>11.1</v>
      </c>
      <c r="F76" s="22">
        <v>64</v>
      </c>
      <c r="G76" s="28">
        <v>8</v>
      </c>
      <c r="H76" s="28">
        <v>16</v>
      </c>
      <c r="I76" s="28">
        <v>-8</v>
      </c>
      <c r="J76" s="28">
        <v>12</v>
      </c>
      <c r="K76" s="28">
        <v>124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8">
        <v>8.1</v>
      </c>
      <c r="D77" s="29"/>
      <c r="E77" s="28">
        <v>11.2</v>
      </c>
      <c r="F77" s="22">
        <v>63</v>
      </c>
      <c r="G77" s="30"/>
      <c r="H77" s="30"/>
      <c r="I77" s="30"/>
      <c r="J77" s="30"/>
      <c r="K77" s="28">
        <v>126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8">
        <v>8.2</v>
      </c>
      <c r="D78" s="29"/>
      <c r="E78" s="28">
        <v>11.3</v>
      </c>
      <c r="F78" s="22">
        <v>62</v>
      </c>
      <c r="G78" s="28">
        <v>9</v>
      </c>
      <c r="H78" s="28">
        <v>17</v>
      </c>
      <c r="I78" s="28">
        <v>-7</v>
      </c>
      <c r="J78" s="28">
        <v>13</v>
      </c>
      <c r="K78" s="28">
        <v>128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28">
        <v>8.3</v>
      </c>
      <c r="D79" s="29"/>
      <c r="E79" s="28">
        <v>11.4</v>
      </c>
      <c r="F79" s="22">
        <v>61</v>
      </c>
      <c r="G79" s="30"/>
      <c r="H79" s="30"/>
      <c r="I79" s="28">
        <v>-6</v>
      </c>
      <c r="J79" s="30"/>
      <c r="K79" s="28">
        <v>131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8">
        <v>8.4</v>
      </c>
      <c r="D80" s="29"/>
      <c r="E80" s="28">
        <v>11.5</v>
      </c>
      <c r="F80" s="22">
        <v>60</v>
      </c>
      <c r="G80" s="28">
        <v>10</v>
      </c>
      <c r="H80" s="28">
        <v>18</v>
      </c>
      <c r="I80" s="30"/>
      <c r="J80" s="28">
        <v>14</v>
      </c>
      <c r="K80" s="28">
        <v>133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30"/>
      <c r="D81" s="29"/>
      <c r="E81" s="28">
        <v>11.6</v>
      </c>
      <c r="F81" s="22">
        <v>59</v>
      </c>
      <c r="G81" s="30"/>
      <c r="H81" s="30"/>
      <c r="I81" s="28">
        <v>-5</v>
      </c>
      <c r="J81" s="30"/>
      <c r="K81" s="28">
        <v>135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8">
        <v>8.5</v>
      </c>
      <c r="D82" s="29"/>
      <c r="E82" s="28">
        <v>11.8</v>
      </c>
      <c r="F82" s="22">
        <v>58</v>
      </c>
      <c r="G82" s="28">
        <v>11</v>
      </c>
      <c r="H82" s="28">
        <v>19</v>
      </c>
      <c r="I82" s="28">
        <v>-4</v>
      </c>
      <c r="J82" s="28">
        <v>15</v>
      </c>
      <c r="K82" s="28">
        <v>137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8">
        <v>8.6</v>
      </c>
      <c r="D83" s="29"/>
      <c r="E83" s="28">
        <v>11.9</v>
      </c>
      <c r="F83" s="22">
        <v>57</v>
      </c>
      <c r="G83" s="30"/>
      <c r="H83" s="30"/>
      <c r="I83" s="30"/>
      <c r="J83" s="30"/>
      <c r="K83" s="28">
        <v>139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8">
        <v>8.7</v>
      </c>
      <c r="D84" s="29"/>
      <c r="E84" s="28">
        <v>12</v>
      </c>
      <c r="F84" s="22">
        <v>56</v>
      </c>
      <c r="G84" s="28">
        <v>12</v>
      </c>
      <c r="H84" s="28">
        <v>20</v>
      </c>
      <c r="I84" s="28">
        <v>-3</v>
      </c>
      <c r="J84" s="28">
        <v>16</v>
      </c>
      <c r="K84" s="28">
        <v>141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28">
        <v>8.8</v>
      </c>
      <c r="D85" s="29"/>
      <c r="E85" s="28">
        <v>12.1</v>
      </c>
      <c r="F85" s="22">
        <v>55</v>
      </c>
      <c r="G85" s="30"/>
      <c r="H85" s="30"/>
      <c r="I85" s="30"/>
      <c r="J85" s="30"/>
      <c r="K85" s="28">
        <v>144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8">
        <v>8.9</v>
      </c>
      <c r="D86" s="29"/>
      <c r="E86" s="28">
        <v>12.2</v>
      </c>
      <c r="F86" s="22">
        <v>54</v>
      </c>
      <c r="G86" s="28">
        <v>13</v>
      </c>
      <c r="H86" s="28">
        <v>21</v>
      </c>
      <c r="I86" s="28">
        <v>-2</v>
      </c>
      <c r="J86" s="28">
        <v>17</v>
      </c>
      <c r="K86" s="28">
        <v>146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30"/>
      <c r="D87" s="29"/>
      <c r="E87" s="28">
        <v>12.3</v>
      </c>
      <c r="F87" s="22">
        <v>53</v>
      </c>
      <c r="G87" s="28">
        <v>14</v>
      </c>
      <c r="H87" s="30"/>
      <c r="I87" s="28">
        <v>-1</v>
      </c>
      <c r="J87" s="30"/>
      <c r="K87" s="28">
        <v>148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28">
        <v>9</v>
      </c>
      <c r="D88" s="29"/>
      <c r="E88" s="28">
        <v>12.5</v>
      </c>
      <c r="F88" s="22">
        <v>52</v>
      </c>
      <c r="G88" s="28">
        <v>15</v>
      </c>
      <c r="H88" s="28">
        <v>22</v>
      </c>
      <c r="I88" s="30"/>
      <c r="J88" s="28">
        <v>18</v>
      </c>
      <c r="K88" s="28">
        <v>151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8">
        <v>9.1</v>
      </c>
      <c r="D89" s="29"/>
      <c r="E89" s="28">
        <v>12.6</v>
      </c>
      <c r="F89" s="22">
        <v>51</v>
      </c>
      <c r="G89" s="28">
        <v>16</v>
      </c>
      <c r="H89" s="30"/>
      <c r="I89" s="28">
        <v>0</v>
      </c>
      <c r="J89" s="30"/>
      <c r="K89" s="28">
        <v>153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8">
        <v>9.2</v>
      </c>
      <c r="D90" s="29"/>
      <c r="E90" s="28">
        <v>12.7</v>
      </c>
      <c r="F90" s="22">
        <v>50</v>
      </c>
      <c r="G90" s="28">
        <v>17</v>
      </c>
      <c r="H90" s="28">
        <v>23</v>
      </c>
      <c r="I90" s="28">
        <v>1</v>
      </c>
      <c r="J90" s="28">
        <v>19</v>
      </c>
      <c r="K90" s="28">
        <v>155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8">
        <v>9.3</v>
      </c>
      <c r="D91" s="29"/>
      <c r="E91" s="28">
        <v>12.8</v>
      </c>
      <c r="F91" s="22">
        <v>49</v>
      </c>
      <c r="G91" s="28">
        <v>18</v>
      </c>
      <c r="H91" s="30"/>
      <c r="I91" s="30"/>
      <c r="J91" s="30"/>
      <c r="K91" s="28">
        <v>158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28">
        <v>9.4</v>
      </c>
      <c r="D92" s="29"/>
      <c r="E92" s="28">
        <v>12.9</v>
      </c>
      <c r="F92" s="22">
        <v>48</v>
      </c>
      <c r="G92" s="28">
        <v>19</v>
      </c>
      <c r="H92" s="28">
        <v>24</v>
      </c>
      <c r="I92" s="28">
        <v>2</v>
      </c>
      <c r="J92" s="28">
        <v>20</v>
      </c>
      <c r="K92" s="28">
        <v>160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8">
        <v>9.5</v>
      </c>
      <c r="D93" s="29"/>
      <c r="E93" s="28">
        <v>13</v>
      </c>
      <c r="F93" s="22">
        <v>47</v>
      </c>
      <c r="G93" s="28">
        <v>20</v>
      </c>
      <c r="H93" s="30"/>
      <c r="I93" s="28">
        <v>3</v>
      </c>
      <c r="J93" s="30"/>
      <c r="K93" s="28">
        <v>162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30"/>
      <c r="D94" s="29"/>
      <c r="E94" s="28">
        <v>13.2</v>
      </c>
      <c r="F94" s="22">
        <v>46</v>
      </c>
      <c r="G94" s="28">
        <v>21</v>
      </c>
      <c r="H94" s="28">
        <v>25</v>
      </c>
      <c r="I94" s="30"/>
      <c r="J94" s="28">
        <v>21</v>
      </c>
      <c r="K94" s="28">
        <v>164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28">
        <v>9.6</v>
      </c>
      <c r="D95" s="29"/>
      <c r="E95" s="28">
        <v>13.3</v>
      </c>
      <c r="F95" s="22">
        <v>45</v>
      </c>
      <c r="G95" s="28">
        <v>22</v>
      </c>
      <c r="H95" s="30"/>
      <c r="I95" s="28">
        <v>4</v>
      </c>
      <c r="J95" s="30"/>
      <c r="K95" s="28">
        <v>166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8">
        <v>9.7</v>
      </c>
      <c r="D96" s="29"/>
      <c r="E96" s="28">
        <v>13.4</v>
      </c>
      <c r="F96" s="22">
        <v>44</v>
      </c>
      <c r="G96" s="28">
        <v>23</v>
      </c>
      <c r="H96" s="28">
        <v>26</v>
      </c>
      <c r="I96" s="30"/>
      <c r="J96" s="28">
        <v>22</v>
      </c>
      <c r="K96" s="28">
        <v>168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8">
        <v>9.8</v>
      </c>
      <c r="D97" s="29"/>
      <c r="E97" s="28">
        <v>13.5</v>
      </c>
      <c r="F97" s="22">
        <v>43</v>
      </c>
      <c r="G97" s="28">
        <v>24</v>
      </c>
      <c r="H97" s="30"/>
      <c r="I97" s="28">
        <v>5</v>
      </c>
      <c r="J97" s="30"/>
      <c r="K97" s="28">
        <v>170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8">
        <v>9.9</v>
      </c>
      <c r="D98" s="29"/>
      <c r="E98" s="28">
        <v>13.6</v>
      </c>
      <c r="F98" s="22">
        <v>42</v>
      </c>
      <c r="G98" s="28">
        <v>26</v>
      </c>
      <c r="H98" s="28">
        <v>27</v>
      </c>
      <c r="I98" s="28">
        <v>6</v>
      </c>
      <c r="J98" s="28">
        <v>23</v>
      </c>
      <c r="K98" s="28">
        <v>172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8">
        <v>10</v>
      </c>
      <c r="D99" s="29"/>
      <c r="E99" s="28">
        <v>13.8</v>
      </c>
      <c r="F99" s="22">
        <v>41</v>
      </c>
      <c r="G99" s="28">
        <v>28</v>
      </c>
      <c r="H99" s="30"/>
      <c r="I99" s="30"/>
      <c r="J99" s="30"/>
      <c r="K99" s="28">
        <v>174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30"/>
      <c r="D100" s="29"/>
      <c r="E100" s="28">
        <v>13.9</v>
      </c>
      <c r="F100" s="22">
        <v>40</v>
      </c>
      <c r="G100" s="28">
        <v>30</v>
      </c>
      <c r="H100" s="28">
        <v>28</v>
      </c>
      <c r="I100" s="28">
        <v>7</v>
      </c>
      <c r="J100" s="28">
        <v>24</v>
      </c>
      <c r="K100" s="28">
        <v>176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8">
        <v>10.1</v>
      </c>
      <c r="D101" s="29"/>
      <c r="E101" s="30"/>
      <c r="F101" s="22">
        <v>39</v>
      </c>
      <c r="G101" s="28">
        <v>32</v>
      </c>
      <c r="H101" s="30"/>
      <c r="I101" s="28">
        <v>8</v>
      </c>
      <c r="J101" s="30"/>
      <c r="K101" s="28">
        <v>178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8">
        <v>10.2</v>
      </c>
      <c r="D102" s="29"/>
      <c r="E102" s="28">
        <v>14</v>
      </c>
      <c r="F102" s="22">
        <v>38</v>
      </c>
      <c r="G102" s="28">
        <v>34</v>
      </c>
      <c r="H102" s="28">
        <v>29</v>
      </c>
      <c r="I102" s="30"/>
      <c r="J102" s="28">
        <v>25</v>
      </c>
      <c r="K102" s="28">
        <v>180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28">
        <v>10.3</v>
      </c>
      <c r="D103" s="29"/>
      <c r="E103" s="28">
        <v>14.2</v>
      </c>
      <c r="F103" s="22">
        <v>37</v>
      </c>
      <c r="G103" s="28">
        <v>36</v>
      </c>
      <c r="H103" s="30"/>
      <c r="I103" s="28">
        <v>9</v>
      </c>
      <c r="J103" s="30"/>
      <c r="K103" s="28">
        <v>182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8">
        <v>10.4</v>
      </c>
      <c r="D104" s="29"/>
      <c r="E104" s="28">
        <v>14.4</v>
      </c>
      <c r="F104" s="22">
        <v>36</v>
      </c>
      <c r="G104" s="28">
        <v>38</v>
      </c>
      <c r="H104" s="28">
        <v>30</v>
      </c>
      <c r="I104" s="28">
        <v>10</v>
      </c>
      <c r="J104" s="28">
        <v>26</v>
      </c>
      <c r="K104" s="28">
        <v>184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8">
        <v>10.5</v>
      </c>
      <c r="D105" s="29"/>
      <c r="E105" s="28">
        <v>14.5</v>
      </c>
      <c r="F105" s="22">
        <v>35</v>
      </c>
      <c r="G105" s="28">
        <v>40</v>
      </c>
      <c r="H105" s="30"/>
      <c r="I105" s="30"/>
      <c r="J105" s="30"/>
      <c r="K105" s="28">
        <v>186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0"/>
      <c r="D106" s="29"/>
      <c r="E106" s="28">
        <v>14.6</v>
      </c>
      <c r="F106" s="22">
        <v>34</v>
      </c>
      <c r="G106" s="28">
        <v>41</v>
      </c>
      <c r="H106" s="28">
        <v>31</v>
      </c>
      <c r="I106" s="28">
        <v>11</v>
      </c>
      <c r="J106" s="28">
        <v>27</v>
      </c>
      <c r="K106" s="28">
        <v>188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8">
        <v>10.6</v>
      </c>
      <c r="D107" s="29"/>
      <c r="E107" s="28">
        <v>14.7</v>
      </c>
      <c r="F107" s="22">
        <v>33</v>
      </c>
      <c r="G107" s="28">
        <v>43</v>
      </c>
      <c r="H107" s="30"/>
      <c r="I107" s="28">
        <v>12</v>
      </c>
      <c r="J107" s="30"/>
      <c r="K107" s="28">
        <v>190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8">
        <v>10.7</v>
      </c>
      <c r="D108" s="29"/>
      <c r="E108" s="28">
        <v>14.8</v>
      </c>
      <c r="F108" s="22">
        <v>32</v>
      </c>
      <c r="G108" s="28">
        <v>45</v>
      </c>
      <c r="H108" s="28">
        <v>32</v>
      </c>
      <c r="I108" s="30"/>
      <c r="J108" s="28">
        <v>28</v>
      </c>
      <c r="K108" s="28">
        <v>192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28">
        <v>10.8</v>
      </c>
      <c r="D109" s="29"/>
      <c r="E109" s="28">
        <v>15</v>
      </c>
      <c r="F109" s="22">
        <v>31</v>
      </c>
      <c r="G109" s="28">
        <v>47</v>
      </c>
      <c r="H109" s="30"/>
      <c r="I109" s="28">
        <v>13</v>
      </c>
      <c r="J109" s="30"/>
      <c r="K109" s="28">
        <v>194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8">
        <v>10.9</v>
      </c>
      <c r="D110" s="29"/>
      <c r="E110" s="28">
        <v>15.1</v>
      </c>
      <c r="F110" s="22">
        <v>30</v>
      </c>
      <c r="G110" s="28">
        <v>49</v>
      </c>
      <c r="H110" s="28">
        <v>33</v>
      </c>
      <c r="I110" s="28">
        <v>14</v>
      </c>
      <c r="J110" s="28">
        <v>29</v>
      </c>
      <c r="K110" s="28">
        <v>196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8">
        <v>11</v>
      </c>
      <c r="D111" s="29"/>
      <c r="E111" s="28">
        <v>15.2</v>
      </c>
      <c r="F111" s="22">
        <v>29</v>
      </c>
      <c r="G111" s="28">
        <v>50</v>
      </c>
      <c r="H111" s="30"/>
      <c r="I111" s="30"/>
      <c r="J111" s="30"/>
      <c r="K111" s="28">
        <v>198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0"/>
      <c r="D112" s="29"/>
      <c r="E112" s="28">
        <v>15.3</v>
      </c>
      <c r="F112" s="22">
        <v>28</v>
      </c>
      <c r="G112" s="28">
        <v>51</v>
      </c>
      <c r="H112" s="28">
        <v>34</v>
      </c>
      <c r="I112" s="28">
        <v>15</v>
      </c>
      <c r="J112" s="28">
        <v>30</v>
      </c>
      <c r="K112" s="28">
        <v>200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8">
        <v>11.1</v>
      </c>
      <c r="D113" s="29"/>
      <c r="E113" s="28">
        <v>15.4</v>
      </c>
      <c r="F113" s="22">
        <v>27</v>
      </c>
      <c r="G113" s="28">
        <v>52</v>
      </c>
      <c r="H113" s="30"/>
      <c r="I113" s="28">
        <v>16</v>
      </c>
      <c r="J113" s="30"/>
      <c r="K113" s="28">
        <v>202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0"/>
      <c r="D114" s="29"/>
      <c r="E114" s="28">
        <v>15.5</v>
      </c>
      <c r="F114" s="22">
        <v>26</v>
      </c>
      <c r="G114" s="28">
        <v>53</v>
      </c>
      <c r="H114" s="28">
        <v>35</v>
      </c>
      <c r="I114" s="30"/>
      <c r="J114" s="28">
        <v>31</v>
      </c>
      <c r="K114" s="28">
        <v>204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8">
        <v>11.2</v>
      </c>
      <c r="D115" s="29"/>
      <c r="E115" s="28">
        <v>15.7</v>
      </c>
      <c r="F115" s="22">
        <v>25</v>
      </c>
      <c r="G115" s="28">
        <v>54</v>
      </c>
      <c r="H115" s="30"/>
      <c r="I115" s="28">
        <v>17</v>
      </c>
      <c r="J115" s="30"/>
      <c r="K115" s="28">
        <v>206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0"/>
      <c r="D116" s="29"/>
      <c r="E116" s="28">
        <v>15.8</v>
      </c>
      <c r="F116" s="22">
        <v>24</v>
      </c>
      <c r="G116" s="28">
        <v>55</v>
      </c>
      <c r="H116" s="28">
        <v>36</v>
      </c>
      <c r="I116" s="28">
        <v>18</v>
      </c>
      <c r="J116" s="28">
        <v>32</v>
      </c>
      <c r="K116" s="28">
        <v>208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8">
        <v>11.3</v>
      </c>
      <c r="D117" s="29"/>
      <c r="E117" s="28">
        <v>15.9</v>
      </c>
      <c r="F117" s="22">
        <v>23</v>
      </c>
      <c r="G117" s="28">
        <v>56</v>
      </c>
      <c r="H117" s="30"/>
      <c r="I117" s="30"/>
      <c r="J117" s="30"/>
      <c r="K117" s="28">
        <v>209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0"/>
      <c r="D118" s="29"/>
      <c r="E118" s="28">
        <v>16</v>
      </c>
      <c r="F118" s="22">
        <v>22</v>
      </c>
      <c r="G118" s="28">
        <v>57</v>
      </c>
      <c r="H118" s="28">
        <v>37</v>
      </c>
      <c r="I118" s="28">
        <v>19</v>
      </c>
      <c r="J118" s="28">
        <v>33</v>
      </c>
      <c r="K118" s="28">
        <v>210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8">
        <v>11.4</v>
      </c>
      <c r="D119" s="29"/>
      <c r="E119" s="28">
        <v>16.1</v>
      </c>
      <c r="F119" s="22">
        <v>21</v>
      </c>
      <c r="G119" s="28">
        <v>58</v>
      </c>
      <c r="H119" s="30"/>
      <c r="I119" s="28">
        <v>20</v>
      </c>
      <c r="J119" s="30"/>
      <c r="K119" s="28">
        <v>211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0"/>
      <c r="D120" s="29"/>
      <c r="E120" s="28">
        <v>16.2</v>
      </c>
      <c r="F120" s="22">
        <v>20</v>
      </c>
      <c r="G120" s="28">
        <v>60</v>
      </c>
      <c r="H120" s="28">
        <v>38</v>
      </c>
      <c r="I120" s="30"/>
      <c r="J120" s="28">
        <v>34</v>
      </c>
      <c r="K120" s="28">
        <v>212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8">
        <v>11.5</v>
      </c>
      <c r="D121" s="29"/>
      <c r="E121" s="30"/>
      <c r="F121" s="22">
        <v>19</v>
      </c>
      <c r="G121" s="30"/>
      <c r="H121" s="30"/>
      <c r="I121" s="28">
        <v>21</v>
      </c>
      <c r="J121" s="30"/>
      <c r="K121" s="28">
        <v>213</v>
      </c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0"/>
      <c r="D122" s="29"/>
      <c r="E122" s="28">
        <v>16.3</v>
      </c>
      <c r="F122" s="22">
        <v>18</v>
      </c>
      <c r="G122" s="30"/>
      <c r="H122" s="30"/>
      <c r="I122" s="30"/>
      <c r="J122" s="28">
        <v>35</v>
      </c>
      <c r="K122" s="28">
        <v>214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8">
        <v>11.6</v>
      </c>
      <c r="D123" s="29"/>
      <c r="E123" s="30"/>
      <c r="F123" s="22">
        <v>17</v>
      </c>
      <c r="G123" s="30"/>
      <c r="H123" s="28">
        <v>39</v>
      </c>
      <c r="I123" s="30"/>
      <c r="J123" s="30"/>
      <c r="K123" s="28">
        <v>215</v>
      </c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0"/>
      <c r="D124" s="29"/>
      <c r="E124" s="28">
        <v>16.4</v>
      </c>
      <c r="F124" s="22">
        <v>16</v>
      </c>
      <c r="G124" s="30"/>
      <c r="H124" s="30"/>
      <c r="I124" s="28">
        <v>22</v>
      </c>
      <c r="J124" s="28">
        <v>36</v>
      </c>
      <c r="K124" s="28">
        <v>216</v>
      </c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8">
        <v>11.7</v>
      </c>
      <c r="D125" s="29"/>
      <c r="E125" s="30"/>
      <c r="F125" s="22">
        <v>15</v>
      </c>
      <c r="G125" s="30"/>
      <c r="H125" s="30"/>
      <c r="I125" s="30"/>
      <c r="J125" s="30"/>
      <c r="K125" s="28">
        <v>217</v>
      </c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0"/>
      <c r="D126" s="29"/>
      <c r="E126" s="28">
        <v>16.5</v>
      </c>
      <c r="F126" s="22">
        <v>14</v>
      </c>
      <c r="G126" s="30"/>
      <c r="H126" s="28">
        <v>40</v>
      </c>
      <c r="I126" s="30"/>
      <c r="J126" s="30"/>
      <c r="K126" s="28">
        <v>218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28">
        <v>11.8</v>
      </c>
      <c r="D127" s="29"/>
      <c r="E127" s="30"/>
      <c r="F127" s="22">
        <v>13</v>
      </c>
      <c r="G127" s="30"/>
      <c r="H127" s="30"/>
      <c r="I127" s="30"/>
      <c r="J127" s="30"/>
      <c r="K127" s="28">
        <v>219</v>
      </c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0"/>
      <c r="D128" s="29"/>
      <c r="E128" s="28">
        <v>16.6</v>
      </c>
      <c r="F128" s="22">
        <v>12</v>
      </c>
      <c r="G128" s="30"/>
      <c r="H128" s="30"/>
      <c r="I128" s="28">
        <v>23</v>
      </c>
      <c r="J128" s="28">
        <v>37</v>
      </c>
      <c r="K128" s="28">
        <v>220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28">
        <v>11.9</v>
      </c>
      <c r="D129" s="29"/>
      <c r="E129" s="30"/>
      <c r="F129" s="22">
        <v>11</v>
      </c>
      <c r="G129" s="30"/>
      <c r="H129" s="30"/>
      <c r="I129" s="30"/>
      <c r="J129" s="30"/>
      <c r="K129" s="28">
        <v>221</v>
      </c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0"/>
      <c r="D130" s="29"/>
      <c r="E130" s="28">
        <v>16.7</v>
      </c>
      <c r="F130" s="22">
        <v>10</v>
      </c>
      <c r="G130" s="30"/>
      <c r="H130" s="28">
        <v>41</v>
      </c>
      <c r="I130" s="30"/>
      <c r="J130" s="30"/>
      <c r="K130" s="28">
        <v>222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28">
        <v>12</v>
      </c>
      <c r="D131" s="29"/>
      <c r="E131" s="30"/>
      <c r="F131" s="22">
        <v>9</v>
      </c>
      <c r="G131" s="30"/>
      <c r="H131" s="30"/>
      <c r="I131" s="30"/>
      <c r="J131" s="30"/>
      <c r="K131" s="28">
        <v>223</v>
      </c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0"/>
      <c r="D132" s="29"/>
      <c r="E132" s="28">
        <v>16.8</v>
      </c>
      <c r="F132" s="22">
        <v>8</v>
      </c>
      <c r="G132" s="30"/>
      <c r="H132" s="30"/>
      <c r="I132" s="30"/>
      <c r="J132" s="30"/>
      <c r="K132" s="28">
        <v>224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0"/>
      <c r="D133" s="29"/>
      <c r="E133" s="30"/>
      <c r="F133" s="22">
        <v>7</v>
      </c>
      <c r="G133" s="30"/>
      <c r="H133" s="30"/>
      <c r="I133" s="28">
        <v>24</v>
      </c>
      <c r="J133" s="30"/>
      <c r="K133" s="30"/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28">
        <v>12.1</v>
      </c>
      <c r="D134" s="29"/>
      <c r="E134" s="28">
        <v>16.9</v>
      </c>
      <c r="F134" s="22">
        <v>6</v>
      </c>
      <c r="G134" s="30"/>
      <c r="H134" s="28">
        <v>42</v>
      </c>
      <c r="I134" s="30"/>
      <c r="J134" s="28">
        <v>38</v>
      </c>
      <c r="K134" s="28">
        <v>225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0"/>
      <c r="D135" s="31"/>
      <c r="E135" s="30"/>
      <c r="F135" s="22">
        <v>5</v>
      </c>
      <c r="G135" s="30"/>
      <c r="H135" s="30"/>
      <c r="I135" s="30"/>
      <c r="J135" s="30"/>
      <c r="K135" s="30"/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0"/>
      <c r="D136" s="29"/>
      <c r="E136" s="28">
        <v>17</v>
      </c>
      <c r="F136" s="22">
        <v>4</v>
      </c>
      <c r="G136" s="30"/>
      <c r="H136" s="30"/>
      <c r="I136" s="30"/>
      <c r="J136" s="30"/>
      <c r="K136" s="28">
        <v>226</v>
      </c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28">
        <v>12.2</v>
      </c>
      <c r="D137" s="31"/>
      <c r="E137" s="30"/>
      <c r="F137" s="22">
        <v>3</v>
      </c>
      <c r="G137" s="30"/>
      <c r="H137" s="30"/>
      <c r="I137" s="30"/>
      <c r="J137" s="30"/>
      <c r="K137" s="30"/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0"/>
      <c r="D138" s="29"/>
      <c r="E138" s="28">
        <v>17.1</v>
      </c>
      <c r="F138" s="22">
        <v>2</v>
      </c>
      <c r="G138" s="30"/>
      <c r="H138" s="30"/>
      <c r="I138" s="30"/>
      <c r="J138" s="30"/>
      <c r="K138" s="28">
        <v>227</v>
      </c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0"/>
      <c r="D139" s="31"/>
      <c r="E139" s="30"/>
      <c r="F139" s="22">
        <v>1</v>
      </c>
      <c r="G139" s="30"/>
      <c r="H139" s="28">
        <v>43</v>
      </c>
      <c r="I139" s="28">
        <v>25</v>
      </c>
      <c r="J139" s="30"/>
      <c r="K139" s="30"/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12.3</v>
      </c>
      <c r="D140" s="33"/>
      <c r="E140" s="20">
        <v>17.2</v>
      </c>
      <c r="F140" s="22">
        <v>0</v>
      </c>
      <c r="G140" s="30"/>
      <c r="H140" s="30"/>
      <c r="I140" s="30"/>
      <c r="J140" s="30"/>
      <c r="K140" s="28">
        <v>228</v>
      </c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O202" s="34"/>
      <c r="P202" s="22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O203" s="34"/>
      <c r="P203" s="22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O204" s="34"/>
      <c r="P204" s="22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O205" s="34"/>
      <c r="P205" s="22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34"/>
      <c r="P206" s="22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34"/>
      <c r="P207" s="22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34"/>
      <c r="P208" s="22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34"/>
      <c r="P209" s="22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34"/>
      <c r="P210" s="22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4"/>
      <c r="P211" s="22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4"/>
      <c r="P212" s="22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34"/>
      <c r="P213" s="22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34"/>
      <c r="P214" s="22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34"/>
      <c r="P215" s="22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34"/>
      <c r="P216" s="22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34"/>
      <c r="P217" s="22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34"/>
      <c r="P218" s="22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4"/>
      <c r="P219" s="22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34"/>
      <c r="P220" s="22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34"/>
      <c r="P221" s="22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34"/>
      <c r="P222" s="22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34"/>
      <c r="P223" s="22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34"/>
      <c r="P224" s="22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34"/>
      <c r="P225" s="22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34"/>
      <c r="P226" s="22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34"/>
      <c r="P227" s="22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34"/>
      <c r="P228" s="22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34"/>
      <c r="P229" s="22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34"/>
      <c r="P230" s="22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34"/>
      <c r="P231" s="22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34"/>
      <c r="P232" s="22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34"/>
      <c r="P233" s="22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34"/>
      <c r="P234" s="22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34"/>
      <c r="P235" s="22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34"/>
      <c r="P236" s="22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34"/>
      <c r="P237" s="22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34"/>
      <c r="P238" s="22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34"/>
      <c r="P239" s="22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34"/>
      <c r="P240" s="22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34"/>
      <c r="P241" s="22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34"/>
      <c r="P242" s="22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34"/>
      <c r="P243" s="22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34"/>
      <c r="P244" s="22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34"/>
      <c r="P245" s="22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34"/>
      <c r="P246" s="22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34"/>
      <c r="P247" s="22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34"/>
      <c r="P248" s="22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34"/>
      <c r="P249" s="22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34"/>
      <c r="P250" s="22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34"/>
      <c r="P251" s="22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34"/>
      <c r="P252" s="22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34"/>
      <c r="P253" s="22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34"/>
      <c r="P254" s="22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34"/>
      <c r="P255" s="22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34"/>
      <c r="P256" s="22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34"/>
      <c r="P257" s="22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34"/>
      <c r="P258" s="22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34"/>
      <c r="P259" s="22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35"/>
      <c r="P260" s="22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34"/>
      <c r="P261" s="22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35"/>
      <c r="P262" s="22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34"/>
      <c r="P263" s="22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35"/>
      <c r="P264" s="22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1"/>
      <c r="P265" s="22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34"/>
      <c r="P266" s="22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34"/>
      <c r="P267" s="22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34"/>
      <c r="P268" s="22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34"/>
      <c r="P269" s="22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34"/>
      <c r="P270" s="22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4"/>
      <c r="P271" s="22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34"/>
      <c r="P272" s="22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4"/>
      <c r="P273" s="22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34"/>
      <c r="P274" s="22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34"/>
      <c r="P275" s="22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34"/>
      <c r="P276" s="22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IV32"/>
    <mergeCell ref="A3:D4"/>
    <mergeCell ref="E3:K4"/>
    <mergeCell ref="L3:S4"/>
    <mergeCell ref="A32:S32"/>
  </mergeCells>
  <conditionalFormatting sqref="A6:J31 K8:K31 L6:S31">
    <cfRule type="expression" priority="1" dxfId="0" stopIfTrue="1">
      <formula>MOD(ROW(),2)</formula>
    </cfRule>
    <cfRule type="expression" priority="2" dxfId="1" stopIfTrue="1">
      <formula>AND(ROW(),2,COUNTA('11 lat'!$B1:$B26))</formula>
    </cfRule>
  </conditionalFormatting>
  <conditionalFormatting sqref="K7">
    <cfRule type="expression" priority="3" dxfId="0" stopIfTrue="1">
      <formula>MOD(ROW(),2)</formula>
    </cfRule>
    <cfRule type="expression" priority="4" dxfId="1" stopIfTrue="1">
      <formula>AND(ROW(),2,COUNTA('11 lat'!$B1:$B27))</formula>
    </cfRule>
  </conditionalFormatting>
  <conditionalFormatting sqref="K6">
    <cfRule type="expression" priority="5" dxfId="0" stopIfTrue="1">
      <formula>MOD(ROW(),2)</formula>
    </cfRule>
    <cfRule type="expression" priority="6" dxfId="1" stopIfTrue="1">
      <formula>AND(ROW(),2,COUNTA('11 lat'!$B1:$B26))</formula>
    </cfRule>
  </conditionalFormatting>
  <dataValidations count="8">
    <dataValidation allowBlank="1" showInputMessage="1" showErrorMessage="1" promptTitle="Bieg na 600 metrów." prompt="Wynik podajemy w minutach i sekundach.&#10;np. 4:44 lub 3:55." sqref="C6">
      <formula1>0</formula1>
      <formula2>0</formula2>
    </dataValidation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Zwis na ugiętych rękach." prompt="Wynik podajemy w sekunach.&#10;np. 1 lub 14." sqref="O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5"/>
  <sheetViews>
    <sheetView workbookViewId="0" topLeftCell="A1">
      <selection activeCell="K7" sqref="K7"/>
    </sheetView>
  </sheetViews>
  <sheetFormatPr defaultColWidth="9.00390625" defaultRowHeight="12.75" customHeight="1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29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 customHeight="1">
      <c r="A6" s="6">
        <f>IF(B6="","",1)</f>
      </c>
      <c r="B6" s="36"/>
      <c r="C6" s="8"/>
      <c r="D6" s="9">
        <f>IF(C6="","",VLOOKUP(C6,Autor!N$5:O167,2))</f>
      </c>
      <c r="E6" s="10"/>
      <c r="F6" s="9">
        <f>IF(E6="","",VLOOKUP(E6,C$38:F139,4))</f>
      </c>
      <c r="G6" s="10"/>
      <c r="H6" s="9">
        <f>IF(G6="","",VLOOKUP(G6,K$38:L139,2))</f>
      </c>
      <c r="I6" s="10"/>
      <c r="J6" s="9">
        <f>IF(I6="","",VLOOKUP(I6,H$38:L139,5))</f>
      </c>
      <c r="K6" s="10">
        <v>10.9</v>
      </c>
      <c r="L6" s="9">
        <f>IF(K6="","",VLOOKUP(K6,E$38:F139,2))</f>
        <v>64</v>
      </c>
      <c r="M6" s="10"/>
      <c r="N6" s="9">
        <f>IF(M6="","",VLOOKUP(M6,J$38:L139,3))</f>
      </c>
      <c r="O6" s="10"/>
      <c r="P6" s="9">
        <f>IF(O6="","",VLOOKUP(O6,G$38:L139,6))</f>
      </c>
      <c r="Q6" s="10"/>
      <c r="R6" s="9">
        <f>IF(Q6="","",VLOOKUP(Q6,I$38:L139,4))</f>
      </c>
      <c r="S6" s="12">
        <f>IF(B6="","",SUM(D6,F6,H6,J6,L6,N6,P6,R6))</f>
      </c>
      <c r="T6" s="54"/>
    </row>
    <row r="7" spans="1:20" s="2" customFormat="1" ht="12.75" customHeight="1">
      <c r="A7" s="6">
        <f>IF(B7="","",2)</f>
      </c>
      <c r="B7" s="36"/>
      <c r="C7" s="8"/>
      <c r="D7" s="9">
        <f>IF(C7="","",VLOOKUP(C7,Autor!N$5:O168,2))</f>
      </c>
      <c r="E7" s="10"/>
      <c r="F7" s="9">
        <f>IF(E7="","",VLOOKUP(E7,C$38:F140,4))</f>
      </c>
      <c r="G7" s="10"/>
      <c r="H7" s="9">
        <f>IF(G7="","",VLOOKUP(G7,K$38:L140,2))</f>
      </c>
      <c r="I7" s="10"/>
      <c r="J7" s="9">
        <f>IF(I7="","",VLOOKUP(I7,H$38:L140,5))</f>
      </c>
      <c r="K7" s="10">
        <v>11.7</v>
      </c>
      <c r="L7" s="9">
        <f>IF(K7="","",VLOOKUP(K7,E$38:F140,2))</f>
        <v>56</v>
      </c>
      <c r="M7" s="10"/>
      <c r="N7" s="9">
        <f>IF(M7="","",VLOOKUP(M7,J$38:L140,3))</f>
      </c>
      <c r="O7" s="10"/>
      <c r="P7" s="9">
        <f>IF(O7="","",VLOOKUP(O7,G$38:L140,6))</f>
      </c>
      <c r="Q7" s="10"/>
      <c r="R7" s="9">
        <f>IF(Q7="","",VLOOKUP(Q7,I$38:L140,4))</f>
      </c>
      <c r="S7" s="12">
        <f aca="true" t="shared" si="0" ref="S7:S31">IF(B7="","",SUM(D7,F7,H7,J7,L7,N7,P7,R7))</f>
      </c>
      <c r="T7" s="54"/>
    </row>
    <row r="8" spans="1:20" s="2" customFormat="1" ht="12.75" customHeight="1">
      <c r="A8" s="6">
        <f>IF(B8="","",3)</f>
      </c>
      <c r="B8" s="36"/>
      <c r="C8" s="8"/>
      <c r="D8" s="9">
        <f>IF(C8="","",VLOOKUP(C8,Autor!N$5:O169,2))</f>
      </c>
      <c r="E8" s="10"/>
      <c r="F8" s="9">
        <f>IF(E8="","",VLOOKUP(E8,C$38:F141,4))</f>
      </c>
      <c r="G8" s="10"/>
      <c r="H8" s="9">
        <f>IF(G8="","",VLOOKUP(G8,K$38:L141,2))</f>
      </c>
      <c r="I8" s="10"/>
      <c r="J8" s="9">
        <f>IF(I8="","",VLOOKUP(I8,H$38:L141,5))</f>
      </c>
      <c r="K8" s="10"/>
      <c r="L8" s="9">
        <f>IF(K8="","",VLOOKUP(K8,E$38:F141,2))</f>
      </c>
      <c r="M8" s="10"/>
      <c r="N8" s="9">
        <f>IF(M8="","",VLOOKUP(M8,J$38:L141,3))</f>
      </c>
      <c r="O8" s="10"/>
      <c r="P8" s="9">
        <f>IF(O8="","",VLOOKUP(O8,G$38:L141,6))</f>
      </c>
      <c r="Q8" s="10"/>
      <c r="R8" s="9">
        <f>IF(Q8="","",VLOOKUP(Q8,I$38:L141,4))</f>
      </c>
      <c r="S8" s="12">
        <f t="shared" si="0"/>
      </c>
      <c r="T8" s="54"/>
    </row>
    <row r="9" spans="1:20" s="2" customFormat="1" ht="12.75" customHeight="1">
      <c r="A9" s="6">
        <f>IF(B9="","",4)</f>
      </c>
      <c r="B9" s="36"/>
      <c r="C9" s="8"/>
      <c r="D9" s="9">
        <f>IF(C9="","",VLOOKUP(C9,Autor!N$5:O170,2))</f>
      </c>
      <c r="E9" s="10"/>
      <c r="F9" s="9">
        <f>IF(E9="","",VLOOKUP(E9,C$38:F142,4))</f>
      </c>
      <c r="G9" s="10"/>
      <c r="H9" s="9">
        <f>IF(G9="","",VLOOKUP(G9,K$38:L142,2))</f>
      </c>
      <c r="I9" s="10"/>
      <c r="J9" s="9">
        <f>IF(I9="","",VLOOKUP(I9,H$38:L142,5))</f>
      </c>
      <c r="K9" s="10"/>
      <c r="L9" s="9">
        <f>IF(K9="","",VLOOKUP(K9,E$38:F142,2))</f>
      </c>
      <c r="M9" s="10"/>
      <c r="N9" s="9">
        <f>IF(M9="","",VLOOKUP(M9,J$38:L142,3))</f>
      </c>
      <c r="O9" s="10"/>
      <c r="P9" s="9">
        <f>IF(O9="","",VLOOKUP(O9,G$38:L142,6))</f>
      </c>
      <c r="Q9" s="10"/>
      <c r="R9" s="9">
        <f>IF(Q9="","",VLOOKUP(Q9,I$38:L142,4))</f>
      </c>
      <c r="S9" s="12">
        <f t="shared" si="0"/>
      </c>
      <c r="T9" s="54"/>
    </row>
    <row r="10" spans="1:20" s="2" customFormat="1" ht="12.75" customHeight="1">
      <c r="A10" s="6">
        <f>IF(B10="","",5)</f>
      </c>
      <c r="B10" s="36"/>
      <c r="C10" s="8"/>
      <c r="D10" s="9">
        <f>IF(C10="","",VLOOKUP(C10,Autor!N$5:O171,2))</f>
      </c>
      <c r="E10" s="10"/>
      <c r="F10" s="9">
        <f>IF(E10="","",VLOOKUP(E10,C$38:F143,4))</f>
      </c>
      <c r="G10" s="10"/>
      <c r="H10" s="9">
        <f>IF(G10="","",VLOOKUP(G10,K$38:L143,2))</f>
      </c>
      <c r="I10" s="10"/>
      <c r="J10" s="9">
        <f>IF(I10="","",VLOOKUP(I10,H$38:L143,5))</f>
      </c>
      <c r="K10" s="10"/>
      <c r="L10" s="9">
        <f>IF(K10="","",VLOOKUP(K10,E$38:F143,2))</f>
      </c>
      <c r="M10" s="10"/>
      <c r="N10" s="9">
        <f>IF(M10="","",VLOOKUP(M10,J$38:L143,3))</f>
      </c>
      <c r="O10" s="10"/>
      <c r="P10" s="9">
        <f>IF(O10="","",VLOOKUP(O10,G$38:L143,6))</f>
      </c>
      <c r="Q10" s="10"/>
      <c r="R10" s="9">
        <f>IF(Q10="","",VLOOKUP(Q10,I$38:L143,4))</f>
      </c>
      <c r="S10" s="12">
        <f t="shared" si="0"/>
      </c>
      <c r="T10" s="54"/>
    </row>
    <row r="11" spans="1:20" s="2" customFormat="1" ht="12.75" customHeight="1">
      <c r="A11" s="6">
        <f>IF(B11="","",6)</f>
      </c>
      <c r="B11" s="36"/>
      <c r="C11" s="8"/>
      <c r="D11" s="9">
        <f>IF(C11="","",VLOOKUP(C11,Autor!N$5:O172,2))</f>
      </c>
      <c r="E11" s="10"/>
      <c r="F11" s="9">
        <f>IF(E11="","",VLOOKUP(E11,C$38:F144,4))</f>
      </c>
      <c r="G11" s="10"/>
      <c r="H11" s="9">
        <f>IF(G11="","",VLOOKUP(G11,K$38:L144,2))</f>
      </c>
      <c r="I11" s="10"/>
      <c r="J11" s="9">
        <f>IF(I11="","",VLOOKUP(I11,H$38:L144,5))</f>
      </c>
      <c r="K11" s="10"/>
      <c r="L11" s="9">
        <f>IF(K11="","",VLOOKUP(K11,E$38:F144,2))</f>
      </c>
      <c r="M11" s="10"/>
      <c r="N11" s="9">
        <f>IF(M11="","",VLOOKUP(M11,J$38:L144,3))</f>
      </c>
      <c r="O11" s="10"/>
      <c r="P11" s="9">
        <f>IF(O11="","",VLOOKUP(O11,G$38:L144,6))</f>
      </c>
      <c r="Q11" s="10"/>
      <c r="R11" s="9">
        <f>IF(Q11="","",VLOOKUP(Q11,I$38:L144,4))</f>
      </c>
      <c r="S11" s="12">
        <f t="shared" si="0"/>
      </c>
      <c r="T11" s="54"/>
    </row>
    <row r="12" spans="1:20" s="2" customFormat="1" ht="12.75" customHeight="1">
      <c r="A12" s="6">
        <f>IF(B12="","",7)</f>
      </c>
      <c r="B12" s="36"/>
      <c r="C12" s="8"/>
      <c r="D12" s="9">
        <f>IF(C12="","",VLOOKUP(C12,Autor!N$5:O173,2))</f>
      </c>
      <c r="E12" s="10"/>
      <c r="F12" s="9">
        <f>IF(E12="","",VLOOKUP(E12,C$38:F145,4))</f>
      </c>
      <c r="G12" s="10"/>
      <c r="H12" s="9">
        <f>IF(G12="","",VLOOKUP(G12,K$38:L145,2))</f>
      </c>
      <c r="I12" s="10"/>
      <c r="J12" s="9">
        <f>IF(I12="","",VLOOKUP(I12,H$38:L145,5))</f>
      </c>
      <c r="K12" s="10"/>
      <c r="L12" s="9">
        <f>IF(K12="","",VLOOKUP(K12,E$38:F145,2))</f>
      </c>
      <c r="M12" s="10"/>
      <c r="N12" s="9">
        <f>IF(M12="","",VLOOKUP(M12,J$38:L145,3))</f>
      </c>
      <c r="O12" s="10"/>
      <c r="P12" s="9">
        <f>IF(O12="","",VLOOKUP(O12,G$38:L145,6))</f>
      </c>
      <c r="Q12" s="10"/>
      <c r="R12" s="9">
        <f>IF(Q12="","",VLOOKUP(Q12,I$38:L145,4))</f>
      </c>
      <c r="S12" s="12">
        <f t="shared" si="0"/>
      </c>
      <c r="T12" s="54"/>
    </row>
    <row r="13" spans="1:20" s="2" customFormat="1" ht="12.75" customHeight="1">
      <c r="A13" s="6">
        <f>IF(B13="","",8)</f>
      </c>
      <c r="B13" s="36"/>
      <c r="C13" s="8"/>
      <c r="D13" s="9">
        <f>IF(C13="","",VLOOKUP(C13,Autor!N$5:O174,2))</f>
      </c>
      <c r="E13" s="10"/>
      <c r="F13" s="9">
        <f>IF(E13="","",VLOOKUP(E13,C$38:F146,4))</f>
      </c>
      <c r="G13" s="10"/>
      <c r="H13" s="9">
        <f>IF(G13="","",VLOOKUP(G13,K$38:L146,2))</f>
      </c>
      <c r="I13" s="10"/>
      <c r="J13" s="9">
        <f>IF(I13="","",VLOOKUP(I13,H$38:L146,5))</f>
      </c>
      <c r="K13" s="10"/>
      <c r="L13" s="9">
        <f>IF(K13="","",VLOOKUP(K13,E$38:F146,2))</f>
      </c>
      <c r="M13" s="10"/>
      <c r="N13" s="9">
        <f>IF(M13="","",VLOOKUP(M13,J$38:L146,3))</f>
      </c>
      <c r="O13" s="10"/>
      <c r="P13" s="9">
        <f>IF(O13="","",VLOOKUP(O13,G$38:L146,6))</f>
      </c>
      <c r="Q13" s="10"/>
      <c r="R13" s="9">
        <f>IF(Q13="","",VLOOKUP(Q13,I$38:L146,4))</f>
      </c>
      <c r="S13" s="12">
        <f t="shared" si="0"/>
      </c>
      <c r="T13" s="54"/>
    </row>
    <row r="14" spans="1:20" s="2" customFormat="1" ht="12.75" customHeight="1">
      <c r="A14" s="6">
        <f>IF(B14="","",9)</f>
      </c>
      <c r="B14" s="36"/>
      <c r="C14" s="8"/>
      <c r="D14" s="9">
        <f>IF(C14="","",VLOOKUP(C14,Autor!N$5:O175,2))</f>
      </c>
      <c r="E14" s="10"/>
      <c r="F14" s="9">
        <f>IF(E14="","",VLOOKUP(E14,C$38:F147,4))</f>
      </c>
      <c r="G14" s="10"/>
      <c r="H14" s="9">
        <f>IF(G14="","",VLOOKUP(G14,K$38:L147,2))</f>
      </c>
      <c r="I14" s="10"/>
      <c r="J14" s="9">
        <f>IF(I14="","",VLOOKUP(I14,H$38:L147,5))</f>
      </c>
      <c r="K14" s="10"/>
      <c r="L14" s="9">
        <f>IF(K14="","",VLOOKUP(K14,E$38:F147,2))</f>
      </c>
      <c r="M14" s="10"/>
      <c r="N14" s="9">
        <f>IF(M14="","",VLOOKUP(M14,J$38:L147,3))</f>
      </c>
      <c r="O14" s="10"/>
      <c r="P14" s="9">
        <f>IF(O14="","",VLOOKUP(O14,G$38:L147,6))</f>
      </c>
      <c r="Q14" s="10"/>
      <c r="R14" s="9">
        <f>IF(Q14="","",VLOOKUP(Q14,I$38:L147,4))</f>
      </c>
      <c r="S14" s="12">
        <f t="shared" si="0"/>
      </c>
      <c r="T14" s="54"/>
    </row>
    <row r="15" spans="1:20" s="2" customFormat="1" ht="12.75" customHeight="1">
      <c r="A15" s="6">
        <f>IF(B15="","",10)</f>
      </c>
      <c r="B15" s="36"/>
      <c r="C15" s="8"/>
      <c r="D15" s="9">
        <f>IF(C15="","",VLOOKUP(C15,Autor!N$5:O176,2))</f>
      </c>
      <c r="E15" s="10"/>
      <c r="F15" s="9">
        <f>IF(E15="","",VLOOKUP(E15,C$38:F148,4))</f>
      </c>
      <c r="G15" s="10"/>
      <c r="H15" s="9">
        <f>IF(G15="","",VLOOKUP(G15,K$38:L148,2))</f>
      </c>
      <c r="I15" s="10"/>
      <c r="J15" s="9">
        <f>IF(I15="","",VLOOKUP(I15,H$38:L148,5))</f>
      </c>
      <c r="K15" s="10"/>
      <c r="L15" s="9">
        <f>IF(K15="","",VLOOKUP(K15,E$38:F148,2))</f>
      </c>
      <c r="M15" s="10"/>
      <c r="N15" s="9">
        <f>IF(M15="","",VLOOKUP(M15,J$38:L148,3))</f>
      </c>
      <c r="O15" s="10"/>
      <c r="P15" s="9">
        <f>IF(O15="","",VLOOKUP(O15,G$38:L148,6))</f>
      </c>
      <c r="Q15" s="10"/>
      <c r="R15" s="9">
        <f>IF(Q15="","",VLOOKUP(Q15,I$38:L148,4))</f>
      </c>
      <c r="S15" s="12">
        <f t="shared" si="0"/>
      </c>
      <c r="T15" s="54"/>
    </row>
    <row r="16" spans="1:20" s="2" customFormat="1" ht="12.75" customHeight="1">
      <c r="A16" s="6">
        <f>IF(B16="","",11)</f>
      </c>
      <c r="B16" s="36"/>
      <c r="C16" s="8"/>
      <c r="D16" s="9">
        <f>IF(C16="","",VLOOKUP(C16,Autor!N$5:O177,2))</f>
      </c>
      <c r="E16" s="10"/>
      <c r="F16" s="9">
        <f>IF(E16="","",VLOOKUP(E16,C$38:F149,4))</f>
      </c>
      <c r="G16" s="10"/>
      <c r="H16" s="9">
        <f>IF(G16="","",VLOOKUP(G16,K$38:L149,2))</f>
      </c>
      <c r="I16" s="10"/>
      <c r="J16" s="9">
        <f>IF(I16="","",VLOOKUP(I16,H$38:L149,5))</f>
      </c>
      <c r="K16" s="10"/>
      <c r="L16" s="9">
        <f>IF(K16="","",VLOOKUP(K16,E$38:F149,2))</f>
      </c>
      <c r="M16" s="10"/>
      <c r="N16" s="9">
        <f>IF(M16="","",VLOOKUP(M16,J$38:L149,3))</f>
      </c>
      <c r="O16" s="10"/>
      <c r="P16" s="9">
        <f>IF(O16="","",VLOOKUP(O16,G$38:L149,6))</f>
      </c>
      <c r="Q16" s="10"/>
      <c r="R16" s="9">
        <f>IF(Q16="","",VLOOKUP(Q16,I$38:L149,4))</f>
      </c>
      <c r="S16" s="12">
        <f t="shared" si="0"/>
      </c>
      <c r="T16" s="54"/>
    </row>
    <row r="17" spans="1:20" s="2" customFormat="1" ht="12.75" customHeight="1">
      <c r="A17" s="6">
        <f>IF(B17="","",12)</f>
      </c>
      <c r="B17" s="36"/>
      <c r="C17" s="8"/>
      <c r="D17" s="9">
        <f>IF(C17="","",VLOOKUP(C17,Autor!N$5:O178,2))</f>
      </c>
      <c r="E17" s="10"/>
      <c r="F17" s="9">
        <f>IF(E17="","",VLOOKUP(E17,C$38:F150,4))</f>
      </c>
      <c r="G17" s="10"/>
      <c r="H17" s="9">
        <f>IF(G17="","",VLOOKUP(G17,K$38:L150,2))</f>
      </c>
      <c r="I17" s="10"/>
      <c r="J17" s="9">
        <f>IF(I17="","",VLOOKUP(I17,H$38:L150,5))</f>
      </c>
      <c r="K17" s="10"/>
      <c r="L17" s="9">
        <f>IF(K17="","",VLOOKUP(K17,E$38:F150,2))</f>
      </c>
      <c r="M17" s="10"/>
      <c r="N17" s="9">
        <f>IF(M17="","",VLOOKUP(M17,J$38:L150,3))</f>
      </c>
      <c r="O17" s="10"/>
      <c r="P17" s="9">
        <f>IF(O17="","",VLOOKUP(O17,G$38:L150,6))</f>
      </c>
      <c r="Q17" s="10"/>
      <c r="R17" s="9">
        <f>IF(Q17="","",VLOOKUP(Q17,I$38:L150,4))</f>
      </c>
      <c r="S17" s="12">
        <f t="shared" si="0"/>
      </c>
      <c r="T17" s="54"/>
    </row>
    <row r="18" spans="1:20" s="2" customFormat="1" ht="12.75" customHeight="1">
      <c r="A18" s="6">
        <f>IF(B18="","",13)</f>
      </c>
      <c r="B18" s="36"/>
      <c r="C18" s="8"/>
      <c r="D18" s="9">
        <f>IF(C18="","",VLOOKUP(C18,Autor!N$5:O179,2))</f>
      </c>
      <c r="E18" s="10"/>
      <c r="F18" s="9">
        <f>IF(E18="","",VLOOKUP(E18,C$38:F151,4))</f>
      </c>
      <c r="G18" s="10"/>
      <c r="H18" s="9">
        <f>IF(G18="","",VLOOKUP(G18,K$38:L151,2))</f>
      </c>
      <c r="I18" s="10"/>
      <c r="J18" s="9">
        <f>IF(I18="","",VLOOKUP(I18,H$38:L151,5))</f>
      </c>
      <c r="K18" s="10"/>
      <c r="L18" s="9">
        <f>IF(K18="","",VLOOKUP(K18,E$38:F151,2))</f>
      </c>
      <c r="M18" s="10"/>
      <c r="N18" s="9">
        <f>IF(M18="","",VLOOKUP(M18,J$38:L151,3))</f>
      </c>
      <c r="O18" s="10"/>
      <c r="P18" s="9">
        <f>IF(O18="","",VLOOKUP(O18,G$38:L151,6))</f>
      </c>
      <c r="Q18" s="10"/>
      <c r="R18" s="9">
        <f>IF(Q18="","",VLOOKUP(Q18,I$38:L151,4))</f>
      </c>
      <c r="S18" s="12">
        <f t="shared" si="0"/>
      </c>
      <c r="T18" s="54"/>
    </row>
    <row r="19" spans="1:20" s="2" customFormat="1" ht="12.75" customHeight="1">
      <c r="A19" s="6">
        <f>IF(B19="","",14)</f>
      </c>
      <c r="B19" s="36"/>
      <c r="C19" s="8"/>
      <c r="D19" s="9">
        <f>IF(C19="","",VLOOKUP(C19,Autor!N$5:O180,2))</f>
      </c>
      <c r="E19" s="10"/>
      <c r="F19" s="9">
        <f>IF(E19="","",VLOOKUP(E19,C$38:F152,4))</f>
      </c>
      <c r="G19" s="10"/>
      <c r="H19" s="9">
        <f>IF(G19="","",VLOOKUP(G19,K$38:L152,2))</f>
      </c>
      <c r="I19" s="10"/>
      <c r="J19" s="9">
        <f>IF(I19="","",VLOOKUP(I19,H$38:L152,5))</f>
      </c>
      <c r="K19" s="10"/>
      <c r="L19" s="9">
        <f>IF(K19="","",VLOOKUP(K19,E$38:F152,2))</f>
      </c>
      <c r="M19" s="10"/>
      <c r="N19" s="9">
        <f>IF(M19="","",VLOOKUP(M19,J$38:L152,3))</f>
      </c>
      <c r="O19" s="10"/>
      <c r="P19" s="9">
        <f>IF(O19="","",VLOOKUP(O19,G$38:L152,6))</f>
      </c>
      <c r="Q19" s="10"/>
      <c r="R19" s="9">
        <f>IF(Q19="","",VLOOKUP(Q19,I$38:L152,4))</f>
      </c>
      <c r="S19" s="12">
        <f t="shared" si="0"/>
      </c>
      <c r="T19" s="54"/>
    </row>
    <row r="20" spans="1:20" s="2" customFormat="1" ht="12.75" customHeight="1">
      <c r="A20" s="6">
        <f>IF(B20="","",15)</f>
      </c>
      <c r="B20" s="36"/>
      <c r="C20" s="8"/>
      <c r="D20" s="9">
        <f>IF(C20="","",VLOOKUP(C20,Autor!N$5:O181,2))</f>
      </c>
      <c r="E20" s="10"/>
      <c r="F20" s="9">
        <f>IF(E20="","",VLOOKUP(E20,C$38:F153,4))</f>
      </c>
      <c r="G20" s="10"/>
      <c r="H20" s="9">
        <f>IF(G20="","",VLOOKUP(G20,K$38:L153,2))</f>
      </c>
      <c r="I20" s="10"/>
      <c r="J20" s="9">
        <f>IF(I20="","",VLOOKUP(I20,H$38:L153,5))</f>
      </c>
      <c r="K20" s="10"/>
      <c r="L20" s="9">
        <f>IF(K20="","",VLOOKUP(K20,E$38:F153,2))</f>
      </c>
      <c r="M20" s="10"/>
      <c r="N20" s="9">
        <f>IF(M20="","",VLOOKUP(M20,J$38:L153,3))</f>
      </c>
      <c r="O20" s="10"/>
      <c r="P20" s="9">
        <f>IF(O20="","",VLOOKUP(O20,G$38:L153,6))</f>
      </c>
      <c r="Q20" s="10"/>
      <c r="R20" s="9">
        <f>IF(Q20="","",VLOOKUP(Q20,I$38:L153,4))</f>
      </c>
      <c r="S20" s="12">
        <f t="shared" si="0"/>
      </c>
      <c r="T20" s="54"/>
    </row>
    <row r="21" spans="1:20" s="2" customFormat="1" ht="12.75" customHeight="1">
      <c r="A21" s="6">
        <f>IF(B21="","",16)</f>
      </c>
      <c r="B21" s="36"/>
      <c r="C21" s="8"/>
      <c r="D21" s="9">
        <f>IF(C21="","",VLOOKUP(C21,Autor!N$5:O182,2))</f>
      </c>
      <c r="E21" s="10"/>
      <c r="F21" s="9">
        <f>IF(E21="","",VLOOKUP(E21,C$38:F154,4))</f>
      </c>
      <c r="G21" s="10"/>
      <c r="H21" s="9">
        <f>IF(G21="","",VLOOKUP(G21,K$38:L154,2))</f>
      </c>
      <c r="I21" s="10"/>
      <c r="J21" s="9">
        <f>IF(I21="","",VLOOKUP(I21,H$38:L154,5))</f>
      </c>
      <c r="K21" s="10"/>
      <c r="L21" s="9">
        <f>IF(K21="","",VLOOKUP(K21,E$38:F154,2))</f>
      </c>
      <c r="M21" s="10"/>
      <c r="N21" s="9">
        <f>IF(M21="","",VLOOKUP(M21,J$38:L154,3))</f>
      </c>
      <c r="O21" s="10"/>
      <c r="P21" s="9">
        <f>IF(O21="","",VLOOKUP(O21,G$38:L154,6))</f>
      </c>
      <c r="Q21" s="10"/>
      <c r="R21" s="9">
        <f>IF(Q21="","",VLOOKUP(Q21,I$38:L154,4))</f>
      </c>
      <c r="S21" s="12">
        <f t="shared" si="0"/>
      </c>
      <c r="T21" s="54"/>
    </row>
    <row r="22" spans="1:20" s="2" customFormat="1" ht="12.75" customHeight="1">
      <c r="A22" s="6">
        <f>IF(B22="","",17)</f>
      </c>
      <c r="B22" s="36"/>
      <c r="C22" s="8"/>
      <c r="D22" s="9">
        <f>IF(C22="","",VLOOKUP(C22,Autor!N$5:O183,2))</f>
      </c>
      <c r="E22" s="10"/>
      <c r="F22" s="9">
        <f>IF(E22="","",VLOOKUP(E22,C$38:F155,4))</f>
      </c>
      <c r="G22" s="10"/>
      <c r="H22" s="9">
        <f>IF(G22="","",VLOOKUP(G22,K$38:L155,2))</f>
      </c>
      <c r="I22" s="10"/>
      <c r="J22" s="9">
        <f>IF(I22="","",VLOOKUP(I22,H$38:L155,5))</f>
      </c>
      <c r="K22" s="10"/>
      <c r="L22" s="9">
        <f>IF(K22="","",VLOOKUP(K22,E$38:F155,2))</f>
      </c>
      <c r="M22" s="10"/>
      <c r="N22" s="9">
        <f>IF(M22="","",VLOOKUP(M22,J$38:L155,3))</f>
      </c>
      <c r="O22" s="10"/>
      <c r="P22" s="9">
        <f>IF(O22="","",VLOOKUP(O22,G$38:L155,6))</f>
      </c>
      <c r="Q22" s="10"/>
      <c r="R22" s="9">
        <f>IF(Q22="","",VLOOKUP(Q22,I$38:L155,4))</f>
      </c>
      <c r="S22" s="12">
        <f t="shared" si="0"/>
      </c>
      <c r="T22" s="54"/>
    </row>
    <row r="23" spans="1:20" s="2" customFormat="1" ht="12.75" customHeight="1">
      <c r="A23" s="6">
        <f>IF(B23="","",18)</f>
      </c>
      <c r="B23" s="36"/>
      <c r="C23" s="8"/>
      <c r="D23" s="9">
        <f>IF(C23="","",VLOOKUP(C23,Autor!N$5:O184,2))</f>
      </c>
      <c r="E23" s="10"/>
      <c r="F23" s="9">
        <f>IF(E23="","",VLOOKUP(E23,C$38:F156,4))</f>
      </c>
      <c r="G23" s="10"/>
      <c r="H23" s="9">
        <f>IF(G23="","",VLOOKUP(G23,K$38:L156,2))</f>
      </c>
      <c r="I23" s="10"/>
      <c r="J23" s="9">
        <f>IF(I23="","",VLOOKUP(I23,H$38:L156,5))</f>
      </c>
      <c r="K23" s="10"/>
      <c r="L23" s="9">
        <f>IF(K23="","",VLOOKUP(K23,E$38:F156,2))</f>
      </c>
      <c r="M23" s="10"/>
      <c r="N23" s="9">
        <f>IF(M23="","",VLOOKUP(M23,J$38:L156,3))</f>
      </c>
      <c r="O23" s="10"/>
      <c r="P23" s="9">
        <f>IF(O23="","",VLOOKUP(O23,G$38:L156,6))</f>
      </c>
      <c r="Q23" s="10"/>
      <c r="R23" s="9">
        <f>IF(Q23="","",VLOOKUP(Q23,I$38:L156,4))</f>
      </c>
      <c r="S23" s="12">
        <f t="shared" si="0"/>
      </c>
      <c r="T23" s="54"/>
    </row>
    <row r="24" spans="1:20" s="2" customFormat="1" ht="12.75" customHeight="1">
      <c r="A24" s="6">
        <f>IF(B24="","",19)</f>
      </c>
      <c r="B24" s="36"/>
      <c r="C24" s="8"/>
      <c r="D24" s="9">
        <f>IF(C24="","",VLOOKUP(C24,Autor!N$5:O185,2))</f>
      </c>
      <c r="E24" s="10"/>
      <c r="F24" s="9">
        <f>IF(E24="","",VLOOKUP(E24,C$38:F157,4))</f>
      </c>
      <c r="G24" s="10"/>
      <c r="H24" s="9">
        <f>IF(G24="","",VLOOKUP(G24,K$38:L157,2))</f>
      </c>
      <c r="I24" s="10"/>
      <c r="J24" s="9">
        <f>IF(I24="","",VLOOKUP(I24,H$38:L157,5))</f>
      </c>
      <c r="K24" s="10"/>
      <c r="L24" s="9">
        <f>IF(K24="","",VLOOKUP(K24,E$38:F157,2))</f>
      </c>
      <c r="M24" s="10"/>
      <c r="N24" s="9">
        <f>IF(M24="","",VLOOKUP(M24,J$38:L157,3))</f>
      </c>
      <c r="O24" s="10"/>
      <c r="P24" s="9">
        <f>IF(O24="","",VLOOKUP(O24,G$38:L157,6))</f>
      </c>
      <c r="Q24" s="10"/>
      <c r="R24" s="9">
        <f>IF(Q24="","",VLOOKUP(Q24,I$38:L157,4))</f>
      </c>
      <c r="S24" s="12">
        <f t="shared" si="0"/>
      </c>
      <c r="T24" s="54"/>
    </row>
    <row r="25" spans="1:20" s="2" customFormat="1" ht="12.75" customHeight="1">
      <c r="A25" s="6">
        <f>IF(B25="","",20)</f>
      </c>
      <c r="B25" s="36"/>
      <c r="C25" s="8"/>
      <c r="D25" s="9">
        <f>IF(C25="","",VLOOKUP(C25,Autor!N$5:O186,2))</f>
      </c>
      <c r="E25" s="10"/>
      <c r="F25" s="9">
        <f>IF(E25="","",VLOOKUP(E25,C$38:F158,4))</f>
      </c>
      <c r="G25" s="10"/>
      <c r="H25" s="9">
        <f>IF(G25="","",VLOOKUP(G25,K$38:L158,2))</f>
      </c>
      <c r="I25" s="10"/>
      <c r="J25" s="9">
        <f>IF(I25="","",VLOOKUP(I25,H$38:L158,5))</f>
      </c>
      <c r="K25" s="10"/>
      <c r="L25" s="9">
        <f>IF(K25="","",VLOOKUP(K25,E$38:F158,2))</f>
      </c>
      <c r="M25" s="10"/>
      <c r="N25" s="9">
        <f>IF(M25="","",VLOOKUP(M25,J$38:L158,3))</f>
      </c>
      <c r="O25" s="10"/>
      <c r="P25" s="9">
        <f>IF(O25="","",VLOOKUP(O25,G$38:L158,6))</f>
      </c>
      <c r="Q25" s="10"/>
      <c r="R25" s="9">
        <f>IF(Q25="","",VLOOKUP(Q25,I$38:L158,4))</f>
      </c>
      <c r="S25" s="12">
        <f t="shared" si="0"/>
      </c>
      <c r="T25" s="54"/>
    </row>
    <row r="26" spans="1:20" s="2" customFormat="1" ht="12.75" customHeight="1">
      <c r="A26" s="6">
        <f>IF(B26="","",21)</f>
      </c>
      <c r="B26" s="36"/>
      <c r="C26" s="8"/>
      <c r="D26" s="9">
        <f>IF(C26="","",VLOOKUP(C26,Autor!N$5:O187,2))</f>
      </c>
      <c r="E26" s="10"/>
      <c r="F26" s="9">
        <f>IF(E26="","",VLOOKUP(E26,C$38:F159,4))</f>
      </c>
      <c r="G26" s="10"/>
      <c r="H26" s="9">
        <f>IF(G26="","",VLOOKUP(G26,K$38:L159,2))</f>
      </c>
      <c r="I26" s="10"/>
      <c r="J26" s="9">
        <f>IF(I26="","",VLOOKUP(I26,H$38:L159,5))</f>
      </c>
      <c r="K26" s="10"/>
      <c r="L26" s="9">
        <f>IF(K26="","",VLOOKUP(K26,E$38:F159,2))</f>
      </c>
      <c r="M26" s="10"/>
      <c r="N26" s="9">
        <f>IF(M26="","",VLOOKUP(M26,J$38:L159,3))</f>
      </c>
      <c r="O26" s="10"/>
      <c r="P26" s="9">
        <f>IF(O26="","",VLOOKUP(O26,G$38:L159,6))</f>
      </c>
      <c r="Q26" s="10"/>
      <c r="R26" s="9">
        <f>IF(Q26="","",VLOOKUP(Q26,I$38:L159,4))</f>
      </c>
      <c r="S26" s="12">
        <f t="shared" si="0"/>
      </c>
      <c r="T26" s="54"/>
    </row>
    <row r="27" spans="1:20" s="2" customFormat="1" ht="12.75" customHeight="1">
      <c r="A27" s="6">
        <f>IF(B27="","",22)</f>
      </c>
      <c r="B27" s="36"/>
      <c r="C27" s="8"/>
      <c r="D27" s="9">
        <f>IF(C27="","",VLOOKUP(C27,Autor!N$5:O188,2))</f>
      </c>
      <c r="E27" s="10"/>
      <c r="F27" s="9">
        <f>IF(E27="","",VLOOKUP(E27,C$38:F160,4))</f>
      </c>
      <c r="G27" s="10"/>
      <c r="H27" s="9">
        <f>IF(G27="","",VLOOKUP(G27,K$38:L160,2))</f>
      </c>
      <c r="I27" s="10"/>
      <c r="J27" s="9">
        <f>IF(I27="","",VLOOKUP(I27,H$38:L160,5))</f>
      </c>
      <c r="K27" s="10"/>
      <c r="L27" s="9">
        <f>IF(K27="","",VLOOKUP(K27,E$38:F160,2))</f>
      </c>
      <c r="M27" s="10"/>
      <c r="N27" s="9">
        <f>IF(M27="","",VLOOKUP(M27,J$38:L160,3))</f>
      </c>
      <c r="O27" s="10"/>
      <c r="P27" s="9">
        <f>IF(O27="","",VLOOKUP(O27,G$38:L160,6))</f>
      </c>
      <c r="Q27" s="10"/>
      <c r="R27" s="9">
        <f>IF(Q27="","",VLOOKUP(Q27,I$38:L160,4))</f>
      </c>
      <c r="S27" s="12">
        <f t="shared" si="0"/>
      </c>
      <c r="T27" s="54"/>
    </row>
    <row r="28" spans="1:20" s="2" customFormat="1" ht="12.75" customHeight="1">
      <c r="A28" s="6">
        <f>IF(B28="","",23)</f>
      </c>
      <c r="B28" s="36"/>
      <c r="C28" s="8"/>
      <c r="D28" s="9">
        <f>IF(C28="","",VLOOKUP(C28,Autor!N$5:O189,2))</f>
      </c>
      <c r="E28" s="10"/>
      <c r="F28" s="9">
        <f>IF(E28="","",VLOOKUP(E28,C$38:F161,4))</f>
      </c>
      <c r="G28" s="10"/>
      <c r="H28" s="9">
        <f>IF(G28="","",VLOOKUP(G28,K$38:L161,2))</f>
      </c>
      <c r="I28" s="10"/>
      <c r="J28" s="9">
        <f>IF(I28="","",VLOOKUP(I28,H$38:L161,5))</f>
      </c>
      <c r="K28" s="10"/>
      <c r="L28" s="9">
        <f>IF(K28="","",VLOOKUP(K28,E$38:F161,2))</f>
      </c>
      <c r="M28" s="10"/>
      <c r="N28" s="9">
        <f>IF(M28="","",VLOOKUP(M28,J$38:L161,3))</f>
      </c>
      <c r="O28" s="10"/>
      <c r="P28" s="9">
        <f>IF(O28="","",VLOOKUP(O28,G$38:L161,6))</f>
      </c>
      <c r="Q28" s="10"/>
      <c r="R28" s="9">
        <f>IF(Q28="","",VLOOKUP(Q28,I$38:L161,4))</f>
      </c>
      <c r="S28" s="12">
        <f t="shared" si="0"/>
      </c>
      <c r="T28" s="54"/>
    </row>
    <row r="29" spans="1:20" s="2" customFormat="1" ht="12.75" customHeight="1">
      <c r="A29" s="6">
        <f>IF(B29="","",24)</f>
      </c>
      <c r="B29" s="36"/>
      <c r="C29" s="8"/>
      <c r="D29" s="9">
        <f>IF(C29="","",VLOOKUP(C29,Autor!N$5:O190,2))</f>
      </c>
      <c r="E29" s="10"/>
      <c r="F29" s="9">
        <f>IF(E29="","",VLOOKUP(E29,C$38:F162,4))</f>
      </c>
      <c r="G29" s="10"/>
      <c r="H29" s="9">
        <f>IF(G29="","",VLOOKUP(G29,K$38:L162,2))</f>
      </c>
      <c r="I29" s="10"/>
      <c r="J29" s="9">
        <f>IF(I29="","",VLOOKUP(I29,H$38:L162,5))</f>
      </c>
      <c r="K29" s="10"/>
      <c r="L29" s="9">
        <f>IF(K29="","",VLOOKUP(K29,E$38:F162,2))</f>
      </c>
      <c r="M29" s="10"/>
      <c r="N29" s="9">
        <f>IF(M29="","",VLOOKUP(M29,J$38:L162,3))</f>
      </c>
      <c r="O29" s="10"/>
      <c r="P29" s="9">
        <f>IF(O29="","",VLOOKUP(O29,G$38:L162,6))</f>
      </c>
      <c r="Q29" s="10"/>
      <c r="R29" s="9">
        <f>IF(Q29="","",VLOOKUP(Q29,I$38:L162,4))</f>
      </c>
      <c r="S29" s="12">
        <f t="shared" si="0"/>
      </c>
      <c r="T29" s="54"/>
    </row>
    <row r="30" spans="1:20" s="2" customFormat="1" ht="12.75" customHeight="1">
      <c r="A30" s="6">
        <f>IF(B30="","",25)</f>
      </c>
      <c r="B30" s="36"/>
      <c r="C30" s="8"/>
      <c r="D30" s="9">
        <f>IF(C30="","",VLOOKUP(C30,Autor!N$5:O191,2))</f>
      </c>
      <c r="E30" s="10"/>
      <c r="F30" s="9">
        <f>IF(E30="","",VLOOKUP(E30,C$38:F163,4))</f>
      </c>
      <c r="G30" s="10"/>
      <c r="H30" s="9">
        <f>IF(G30="","",VLOOKUP(G30,K$38:L163,2))</f>
      </c>
      <c r="I30" s="10"/>
      <c r="J30" s="9">
        <f>IF(I30="","",VLOOKUP(I30,H$38:L163,5))</f>
      </c>
      <c r="K30" s="10"/>
      <c r="L30" s="9">
        <f>IF(K30="","",VLOOKUP(K30,E$38:F163,2))</f>
      </c>
      <c r="M30" s="10"/>
      <c r="N30" s="9">
        <f>IF(M30="","",VLOOKUP(M30,J$38:L163,3))</f>
      </c>
      <c r="O30" s="10"/>
      <c r="P30" s="9">
        <f>IF(O30="","",VLOOKUP(O30,G$38:L163,6))</f>
      </c>
      <c r="Q30" s="10"/>
      <c r="R30" s="9">
        <f>IF(Q30="","",VLOOKUP(Q30,I$38:L163,4))</f>
      </c>
      <c r="S30" s="12">
        <f t="shared" si="0"/>
      </c>
      <c r="T30" s="54"/>
    </row>
    <row r="31" spans="1:20" s="2" customFormat="1" ht="12.75" customHeight="1">
      <c r="A31" s="6">
        <f>IF(B31="","",26)</f>
      </c>
      <c r="B31" s="36"/>
      <c r="C31" s="8"/>
      <c r="D31" s="9">
        <f>IF(C31="","",VLOOKUP(C31,Autor!N$5:O192,2))</f>
      </c>
      <c r="E31" s="10"/>
      <c r="F31" s="9">
        <f>IF(E31="","",VLOOKUP(E31,C$38:F164,4))</f>
      </c>
      <c r="G31" s="10"/>
      <c r="H31" s="9">
        <f>IF(G31="","",VLOOKUP(G31,K$38:L164,2))</f>
      </c>
      <c r="I31" s="10"/>
      <c r="J31" s="9">
        <f>IF(I31="","",VLOOKUP(I31,H$38:L164,5))</f>
      </c>
      <c r="K31" s="10"/>
      <c r="L31" s="9">
        <f>IF(K31="","",VLOOKUP(K31,E$38:F164,2))</f>
      </c>
      <c r="M31" s="10"/>
      <c r="N31" s="9">
        <f>IF(M31="","",VLOOKUP(M31,J$38:L164,3))</f>
      </c>
      <c r="O31" s="10"/>
      <c r="P31" s="9">
        <f>IF(O31="","",VLOOKUP(O31,G$38:L164,6))</f>
      </c>
      <c r="Q31" s="10"/>
      <c r="R31" s="9">
        <f>IF(Q31="","",VLOOKUP(Q31,I$38:L164,4))</f>
      </c>
      <c r="S31" s="12">
        <f t="shared" si="0"/>
      </c>
      <c r="T31" s="54"/>
    </row>
    <row r="32" spans="1:19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20" ht="12.75" customHeight="1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26" customFormat="1" ht="12.7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26" customFormat="1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customHeight="1" hidden="1">
      <c r="A36" s="14"/>
      <c r="B36" s="14"/>
      <c r="C36" s="16" t="s">
        <v>8</v>
      </c>
      <c r="D36" s="17" t="s">
        <v>25</v>
      </c>
      <c r="E36" s="17" t="s">
        <v>11</v>
      </c>
      <c r="F36" s="16" t="s">
        <v>17</v>
      </c>
      <c r="G36" s="17" t="s">
        <v>18</v>
      </c>
      <c r="H36" s="17" t="s">
        <v>10</v>
      </c>
      <c r="I36" s="17" t="s">
        <v>14</v>
      </c>
      <c r="J36" s="17" t="s">
        <v>12</v>
      </c>
      <c r="K36" s="16" t="s">
        <v>9</v>
      </c>
      <c r="L36" s="16" t="s">
        <v>17</v>
      </c>
      <c r="M36" s="14"/>
      <c r="N36" s="14"/>
      <c r="O36" s="14"/>
      <c r="P36" s="14"/>
      <c r="Q36" s="14"/>
      <c r="R36" s="14"/>
      <c r="S36" s="14"/>
      <c r="T36" s="14"/>
    </row>
    <row r="37" spans="1:20" s="26" customFormat="1" ht="12.75" customHeight="1" hidden="1">
      <c r="A37" s="14"/>
      <c r="B37" s="14"/>
      <c r="C37" s="20" t="s">
        <v>19</v>
      </c>
      <c r="D37" s="27" t="s">
        <v>19</v>
      </c>
      <c r="E37" s="20" t="s">
        <v>19</v>
      </c>
      <c r="F37" s="22" t="s">
        <v>20</v>
      </c>
      <c r="G37" s="20" t="s">
        <v>19</v>
      </c>
      <c r="H37" s="20" t="s">
        <v>21</v>
      </c>
      <c r="I37" s="20" t="s">
        <v>22</v>
      </c>
      <c r="J37" s="20" t="s">
        <v>23</v>
      </c>
      <c r="K37" s="20" t="s">
        <v>22</v>
      </c>
      <c r="L37" s="22" t="s">
        <v>20</v>
      </c>
      <c r="M37" s="14"/>
      <c r="N37" s="14"/>
      <c r="O37" s="14"/>
      <c r="P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>
        <v>0</v>
      </c>
      <c r="D38" s="21">
        <v>0</v>
      </c>
      <c r="E38" s="20">
        <v>0</v>
      </c>
      <c r="F38" s="22">
        <v>0</v>
      </c>
      <c r="G38" s="20">
        <v>0</v>
      </c>
      <c r="H38" s="20">
        <v>0</v>
      </c>
      <c r="I38" s="20">
        <v>-100</v>
      </c>
      <c r="J38" s="20">
        <v>0</v>
      </c>
      <c r="K38" s="20">
        <v>0</v>
      </c>
      <c r="L38" s="22">
        <v>0</v>
      </c>
      <c r="M38" s="14"/>
      <c r="P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/>
      <c r="D39" s="21">
        <v>0.12361111111111112</v>
      </c>
      <c r="E39" s="20"/>
      <c r="F39" s="22">
        <v>100</v>
      </c>
      <c r="G39" s="20"/>
      <c r="H39" s="20"/>
      <c r="I39" s="20"/>
      <c r="J39" s="20"/>
      <c r="K39" s="20"/>
      <c r="L39" s="22">
        <v>0</v>
      </c>
      <c r="M39" s="14"/>
      <c r="P39" s="14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20">
        <v>0.1</v>
      </c>
      <c r="D40" s="21"/>
      <c r="E40" s="20">
        <v>0.1</v>
      </c>
      <c r="F40" s="22">
        <v>99</v>
      </c>
      <c r="G40" s="20"/>
      <c r="H40" s="20"/>
      <c r="I40" s="20"/>
      <c r="J40" s="20"/>
      <c r="K40" s="20">
        <v>84</v>
      </c>
      <c r="L40" s="22">
        <v>1</v>
      </c>
      <c r="M40" s="14"/>
      <c r="P40" s="14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20"/>
      <c r="D41" s="21">
        <v>0.12430555555555556</v>
      </c>
      <c r="E41" s="20"/>
      <c r="F41" s="22">
        <v>98</v>
      </c>
      <c r="G41" s="20"/>
      <c r="H41" s="20">
        <v>4</v>
      </c>
      <c r="I41" s="20"/>
      <c r="J41" s="20">
        <v>1</v>
      </c>
      <c r="K41" s="20"/>
      <c r="L41" s="22">
        <v>2</v>
      </c>
      <c r="M41" s="14"/>
      <c r="P41" s="14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20"/>
      <c r="D42" s="21"/>
      <c r="E42" s="20"/>
      <c r="F42" s="22">
        <v>97</v>
      </c>
      <c r="G42" s="20"/>
      <c r="H42" s="20"/>
      <c r="I42" s="20">
        <v>-27</v>
      </c>
      <c r="J42" s="20"/>
      <c r="K42" s="20">
        <v>85</v>
      </c>
      <c r="L42" s="22">
        <v>3</v>
      </c>
      <c r="M42" s="14"/>
      <c r="P42" s="14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20"/>
      <c r="D43" s="21">
        <v>0.125</v>
      </c>
      <c r="E43" s="20">
        <v>8.5</v>
      </c>
      <c r="F43" s="22">
        <v>96</v>
      </c>
      <c r="G43" s="20"/>
      <c r="H43" s="20"/>
      <c r="I43" s="20"/>
      <c r="J43" s="20"/>
      <c r="K43" s="20"/>
      <c r="L43" s="22">
        <v>4</v>
      </c>
      <c r="M43" s="14"/>
      <c r="P43" s="14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20"/>
      <c r="D44" s="21"/>
      <c r="E44" s="20"/>
      <c r="F44" s="22">
        <v>95</v>
      </c>
      <c r="G44" s="20"/>
      <c r="H44" s="20">
        <v>5</v>
      </c>
      <c r="I44" s="20">
        <v>-26</v>
      </c>
      <c r="J44" s="20"/>
      <c r="K44" s="20">
        <v>86</v>
      </c>
      <c r="L44" s="22">
        <v>5</v>
      </c>
      <c r="M44" s="14"/>
      <c r="P44" s="14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20">
        <v>5.8</v>
      </c>
      <c r="D45" s="21">
        <v>0.12569444444444444</v>
      </c>
      <c r="E45" s="20"/>
      <c r="F45" s="22">
        <v>94</v>
      </c>
      <c r="G45" s="20"/>
      <c r="H45" s="20"/>
      <c r="I45" s="20"/>
      <c r="J45" s="20"/>
      <c r="K45" s="20"/>
      <c r="L45" s="22">
        <v>6</v>
      </c>
      <c r="M45" s="14"/>
      <c r="P45" s="14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20"/>
      <c r="D46" s="21"/>
      <c r="E46" s="20">
        <v>8.6</v>
      </c>
      <c r="F46" s="22">
        <v>93</v>
      </c>
      <c r="G46" s="20"/>
      <c r="H46" s="20"/>
      <c r="I46" s="20">
        <v>-25</v>
      </c>
      <c r="J46" s="20"/>
      <c r="K46" s="20">
        <v>87</v>
      </c>
      <c r="L46" s="22">
        <v>7</v>
      </c>
      <c r="M46" s="14"/>
      <c r="P46" s="14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20"/>
      <c r="D47" s="21">
        <v>0.12638888888888888</v>
      </c>
      <c r="E47" s="20"/>
      <c r="F47" s="22">
        <v>92</v>
      </c>
      <c r="G47" s="20"/>
      <c r="H47" s="20">
        <v>6</v>
      </c>
      <c r="I47" s="20"/>
      <c r="J47" s="20">
        <v>2</v>
      </c>
      <c r="K47" s="20">
        <v>88</v>
      </c>
      <c r="L47" s="22">
        <v>8</v>
      </c>
      <c r="M47" s="14"/>
      <c r="P47" s="14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20"/>
      <c r="D48" s="21"/>
      <c r="E48" s="20"/>
      <c r="F48" s="22">
        <v>91</v>
      </c>
      <c r="G48" s="20"/>
      <c r="H48" s="20"/>
      <c r="I48" s="20">
        <v>-24</v>
      </c>
      <c r="J48" s="20"/>
      <c r="K48" s="20">
        <v>89</v>
      </c>
      <c r="L48" s="22">
        <v>9</v>
      </c>
      <c r="M48" s="14"/>
      <c r="P48" s="14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20">
        <v>5.9</v>
      </c>
      <c r="D49" s="21">
        <v>0.12708333333333333</v>
      </c>
      <c r="E49" s="20">
        <v>8.7</v>
      </c>
      <c r="F49" s="22">
        <v>90</v>
      </c>
      <c r="G49" s="20"/>
      <c r="H49" s="20"/>
      <c r="I49" s="20"/>
      <c r="J49" s="20"/>
      <c r="K49" s="20">
        <v>90</v>
      </c>
      <c r="L49" s="22">
        <v>10</v>
      </c>
      <c r="M49" s="14"/>
      <c r="P49" s="14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20"/>
      <c r="D50" s="21">
        <v>0.1277777777777778</v>
      </c>
      <c r="E50" s="20"/>
      <c r="F50" s="22">
        <v>89</v>
      </c>
      <c r="G50" s="20"/>
      <c r="H50" s="20">
        <v>7</v>
      </c>
      <c r="I50" s="20">
        <v>-23</v>
      </c>
      <c r="J50" s="20"/>
      <c r="K50" s="20">
        <v>91</v>
      </c>
      <c r="L50" s="22">
        <v>11</v>
      </c>
      <c r="M50" s="14"/>
      <c r="P50" s="14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20"/>
      <c r="D51" s="21">
        <v>0.12847222222222224</v>
      </c>
      <c r="E51" s="20">
        <v>8.8</v>
      </c>
      <c r="F51" s="22">
        <v>88</v>
      </c>
      <c r="G51" s="20"/>
      <c r="H51" s="20"/>
      <c r="I51" s="20"/>
      <c r="J51" s="20"/>
      <c r="K51" s="20">
        <v>92</v>
      </c>
      <c r="L51" s="22">
        <v>12</v>
      </c>
      <c r="M51" s="14"/>
      <c r="P51" s="14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20">
        <v>6</v>
      </c>
      <c r="D52" s="21">
        <v>0.12916666666666668</v>
      </c>
      <c r="E52" s="20"/>
      <c r="F52" s="22">
        <v>87</v>
      </c>
      <c r="G52" s="20"/>
      <c r="H52" s="20"/>
      <c r="I52" s="20">
        <v>-22</v>
      </c>
      <c r="J52" s="20">
        <v>3</v>
      </c>
      <c r="K52" s="20">
        <v>93</v>
      </c>
      <c r="L52" s="22">
        <v>13</v>
      </c>
      <c r="M52" s="14"/>
      <c r="P52" s="14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20"/>
      <c r="D53" s="21">
        <v>0.12986111111111112</v>
      </c>
      <c r="E53" s="20">
        <v>8.9</v>
      </c>
      <c r="F53" s="22">
        <v>86</v>
      </c>
      <c r="G53" s="20"/>
      <c r="H53" s="20">
        <v>8</v>
      </c>
      <c r="I53" s="20"/>
      <c r="J53" s="20"/>
      <c r="K53" s="20">
        <v>94</v>
      </c>
      <c r="L53" s="22">
        <v>14</v>
      </c>
      <c r="M53" s="14"/>
      <c r="P53" s="14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20">
        <v>6.1</v>
      </c>
      <c r="D54" s="21">
        <v>0.13055555555555556</v>
      </c>
      <c r="E54" s="20"/>
      <c r="F54" s="22">
        <v>85</v>
      </c>
      <c r="G54" s="20"/>
      <c r="H54" s="20"/>
      <c r="I54" s="20">
        <v>-21</v>
      </c>
      <c r="J54" s="20"/>
      <c r="K54" s="20">
        <v>95</v>
      </c>
      <c r="L54" s="22">
        <v>15</v>
      </c>
      <c r="M54" s="14"/>
      <c r="P54" s="14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20"/>
      <c r="D55" s="21">
        <v>0.13125</v>
      </c>
      <c r="E55" s="20">
        <v>9</v>
      </c>
      <c r="F55" s="22">
        <v>84</v>
      </c>
      <c r="G55" s="20"/>
      <c r="H55" s="20"/>
      <c r="I55" s="20"/>
      <c r="J55" s="20"/>
      <c r="K55" s="20">
        <v>96</v>
      </c>
      <c r="L55" s="22">
        <v>16</v>
      </c>
      <c r="M55" s="14"/>
      <c r="P55" s="14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20">
        <v>6.2</v>
      </c>
      <c r="D56" s="21">
        <v>0.13194444444444445</v>
      </c>
      <c r="E56" s="20"/>
      <c r="F56" s="22">
        <v>83</v>
      </c>
      <c r="G56" s="20"/>
      <c r="H56" s="20">
        <v>9</v>
      </c>
      <c r="I56" s="20">
        <v>-20</v>
      </c>
      <c r="J56" s="20">
        <v>4</v>
      </c>
      <c r="K56" s="20">
        <v>97</v>
      </c>
      <c r="L56" s="22">
        <v>17</v>
      </c>
      <c r="M56" s="14"/>
      <c r="P56" s="14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20"/>
      <c r="D57" s="21">
        <v>0.1326388888888889</v>
      </c>
      <c r="E57" s="20">
        <v>9.1</v>
      </c>
      <c r="F57" s="22">
        <v>82</v>
      </c>
      <c r="G57" s="20"/>
      <c r="H57" s="20"/>
      <c r="I57" s="20"/>
      <c r="J57" s="20"/>
      <c r="K57" s="20">
        <v>98</v>
      </c>
      <c r="L57" s="22">
        <v>18</v>
      </c>
      <c r="M57" s="14"/>
      <c r="P57" s="14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20">
        <v>6.3</v>
      </c>
      <c r="D58" s="21">
        <v>0.13333333333333333</v>
      </c>
      <c r="E58" s="20">
        <v>9.2</v>
      </c>
      <c r="F58" s="22">
        <v>81</v>
      </c>
      <c r="G58" s="20"/>
      <c r="H58" s="20"/>
      <c r="I58" s="20">
        <v>-19</v>
      </c>
      <c r="J58" s="20"/>
      <c r="K58" s="20">
        <v>99</v>
      </c>
      <c r="L58" s="22">
        <v>19</v>
      </c>
      <c r="M58" s="14"/>
      <c r="P58" s="14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20"/>
      <c r="D59" s="21">
        <v>0.13402777777777777</v>
      </c>
      <c r="E59" s="20">
        <v>9.3</v>
      </c>
      <c r="F59" s="22">
        <v>80</v>
      </c>
      <c r="G59" s="20"/>
      <c r="H59" s="20">
        <v>10</v>
      </c>
      <c r="I59" s="20">
        <v>-18</v>
      </c>
      <c r="J59" s="20">
        <v>5</v>
      </c>
      <c r="K59" s="20">
        <v>101</v>
      </c>
      <c r="L59" s="22">
        <v>20</v>
      </c>
      <c r="M59" s="14"/>
      <c r="P59" s="14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20">
        <v>6.4</v>
      </c>
      <c r="D60" s="21">
        <v>0.13472222222222222</v>
      </c>
      <c r="E60" s="20">
        <v>9.4</v>
      </c>
      <c r="F60" s="22">
        <v>79</v>
      </c>
      <c r="G60" s="20"/>
      <c r="H60" s="20"/>
      <c r="I60" s="20"/>
      <c r="J60" s="20"/>
      <c r="K60" s="20">
        <v>103</v>
      </c>
      <c r="L60" s="22">
        <v>21</v>
      </c>
      <c r="M60" s="14"/>
      <c r="P60" s="14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20"/>
      <c r="D61" s="21">
        <v>0.13541666666666666</v>
      </c>
      <c r="E61" s="20">
        <v>9.5</v>
      </c>
      <c r="F61" s="22">
        <v>78</v>
      </c>
      <c r="G61" s="20"/>
      <c r="H61" s="20">
        <v>11</v>
      </c>
      <c r="I61" s="20">
        <v>-17</v>
      </c>
      <c r="J61" s="20">
        <v>6</v>
      </c>
      <c r="K61" s="20">
        <v>105</v>
      </c>
      <c r="L61" s="22">
        <v>22</v>
      </c>
      <c r="M61" s="14"/>
      <c r="P61" s="14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20">
        <v>6.5</v>
      </c>
      <c r="D62" s="21">
        <v>0.1361111111111111</v>
      </c>
      <c r="E62" s="20">
        <v>9.6</v>
      </c>
      <c r="F62" s="22">
        <v>77</v>
      </c>
      <c r="G62" s="20"/>
      <c r="H62" s="20"/>
      <c r="I62" s="20">
        <v>-16</v>
      </c>
      <c r="J62" s="20"/>
      <c r="K62" s="20">
        <v>107</v>
      </c>
      <c r="L62" s="22">
        <v>23</v>
      </c>
      <c r="M62" s="14"/>
      <c r="P62" s="14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20">
        <v>6.6</v>
      </c>
      <c r="D63" s="21">
        <v>0.1375</v>
      </c>
      <c r="E63" s="20">
        <v>9.7</v>
      </c>
      <c r="F63" s="22">
        <v>76</v>
      </c>
      <c r="G63" s="20"/>
      <c r="H63" s="20">
        <v>12</v>
      </c>
      <c r="I63" s="20"/>
      <c r="J63" s="20">
        <v>7</v>
      </c>
      <c r="K63" s="20">
        <v>109</v>
      </c>
      <c r="L63" s="22">
        <v>24</v>
      </c>
      <c r="M63" s="14"/>
      <c r="P63" s="14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20">
        <v>6.7</v>
      </c>
      <c r="D64" s="21">
        <v>0.1388888888888889</v>
      </c>
      <c r="E64" s="20">
        <v>9.8</v>
      </c>
      <c r="F64" s="22">
        <v>75</v>
      </c>
      <c r="G64" s="20"/>
      <c r="H64" s="20"/>
      <c r="I64" s="20">
        <v>-15</v>
      </c>
      <c r="J64" s="20"/>
      <c r="K64" s="20">
        <v>111</v>
      </c>
      <c r="L64" s="22">
        <v>25</v>
      </c>
      <c r="M64" s="14"/>
      <c r="P64" s="14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20">
        <v>6.8</v>
      </c>
      <c r="D65" s="21">
        <v>0.14027777777777778</v>
      </c>
      <c r="E65" s="20">
        <v>9.9</v>
      </c>
      <c r="F65" s="22">
        <v>74</v>
      </c>
      <c r="G65" s="20"/>
      <c r="H65" s="20"/>
      <c r="I65" s="20">
        <v>-14</v>
      </c>
      <c r="J65" s="20">
        <v>8</v>
      </c>
      <c r="K65" s="20">
        <v>113</v>
      </c>
      <c r="L65" s="22">
        <v>26</v>
      </c>
      <c r="M65" s="14"/>
      <c r="P65" s="14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20">
        <v>6.9</v>
      </c>
      <c r="D66" s="21">
        <v>0.14166666666666666</v>
      </c>
      <c r="E66" s="20">
        <v>10</v>
      </c>
      <c r="F66" s="22">
        <v>73</v>
      </c>
      <c r="G66" s="20"/>
      <c r="H66" s="20">
        <v>13</v>
      </c>
      <c r="I66" s="20"/>
      <c r="J66" s="20"/>
      <c r="K66" s="20">
        <v>115</v>
      </c>
      <c r="L66" s="22">
        <v>27</v>
      </c>
      <c r="M66" s="14"/>
      <c r="P66" s="14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20">
        <v>7</v>
      </c>
      <c r="D67" s="21">
        <v>0.14305555555555557</v>
      </c>
      <c r="E67" s="20">
        <v>10.1</v>
      </c>
      <c r="F67" s="22">
        <v>72</v>
      </c>
      <c r="G67" s="20"/>
      <c r="H67" s="20"/>
      <c r="I67" s="20">
        <v>-13</v>
      </c>
      <c r="J67" s="20">
        <v>9</v>
      </c>
      <c r="K67" s="20">
        <v>117</v>
      </c>
      <c r="L67" s="22">
        <v>28</v>
      </c>
      <c r="M67" s="14"/>
      <c r="P67" s="14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20">
        <v>7.1</v>
      </c>
      <c r="D68" s="21">
        <v>0.14444444444444446</v>
      </c>
      <c r="E68" s="20">
        <v>10.2</v>
      </c>
      <c r="F68" s="22">
        <v>71</v>
      </c>
      <c r="G68" s="20"/>
      <c r="H68" s="20">
        <v>14</v>
      </c>
      <c r="I68" s="20">
        <v>-12</v>
      </c>
      <c r="J68" s="20">
        <v>10</v>
      </c>
      <c r="K68" s="20">
        <v>119</v>
      </c>
      <c r="L68" s="22">
        <v>29</v>
      </c>
      <c r="M68" s="14"/>
      <c r="P68" s="14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20">
        <v>7.2</v>
      </c>
      <c r="D69" s="21">
        <v>0.14583333333333334</v>
      </c>
      <c r="E69" s="20">
        <v>10.3</v>
      </c>
      <c r="F69" s="22">
        <v>70</v>
      </c>
      <c r="G69" s="20"/>
      <c r="H69" s="20"/>
      <c r="I69" s="20"/>
      <c r="J69" s="20"/>
      <c r="K69" s="20">
        <v>121</v>
      </c>
      <c r="L69" s="22">
        <v>30</v>
      </c>
      <c r="M69" s="14"/>
      <c r="P69" s="14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20">
        <v>7.3</v>
      </c>
      <c r="D70" s="21">
        <v>0.14791666666666667</v>
      </c>
      <c r="E70" s="20">
        <v>10.4</v>
      </c>
      <c r="F70" s="22">
        <v>69</v>
      </c>
      <c r="G70" s="20"/>
      <c r="H70" s="20">
        <v>15</v>
      </c>
      <c r="I70" s="20">
        <v>-11</v>
      </c>
      <c r="J70" s="20">
        <v>11</v>
      </c>
      <c r="K70" s="20">
        <v>123</v>
      </c>
      <c r="L70" s="22">
        <v>31</v>
      </c>
      <c r="M70" s="14"/>
      <c r="P70" s="14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20">
        <v>7.4</v>
      </c>
      <c r="D71" s="21">
        <v>0.15</v>
      </c>
      <c r="E71" s="20">
        <v>10.5</v>
      </c>
      <c r="F71" s="22">
        <v>68</v>
      </c>
      <c r="G71" s="20"/>
      <c r="H71" s="20"/>
      <c r="I71" s="20">
        <v>-10</v>
      </c>
      <c r="J71" s="20"/>
      <c r="K71" s="20">
        <v>125</v>
      </c>
      <c r="L71" s="22">
        <v>32</v>
      </c>
      <c r="M71" s="14"/>
      <c r="P71" s="14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20">
        <v>7.5</v>
      </c>
      <c r="D72" s="21">
        <v>0.15138888888888888</v>
      </c>
      <c r="E72" s="20">
        <v>10.6</v>
      </c>
      <c r="F72" s="22">
        <v>67</v>
      </c>
      <c r="G72" s="20"/>
      <c r="H72" s="20">
        <v>16</v>
      </c>
      <c r="I72" s="20"/>
      <c r="J72" s="20">
        <v>12</v>
      </c>
      <c r="K72" s="20">
        <v>127</v>
      </c>
      <c r="L72" s="22">
        <v>33</v>
      </c>
      <c r="M72" s="14"/>
      <c r="P72" s="14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20"/>
      <c r="D73" s="21">
        <v>0.15277777777777776</v>
      </c>
      <c r="E73" s="20">
        <v>10.7</v>
      </c>
      <c r="F73" s="22">
        <v>66</v>
      </c>
      <c r="G73" s="20"/>
      <c r="H73" s="20"/>
      <c r="I73" s="20">
        <v>-9</v>
      </c>
      <c r="J73" s="20">
        <v>13</v>
      </c>
      <c r="K73" s="20">
        <v>129</v>
      </c>
      <c r="L73" s="22">
        <v>34</v>
      </c>
      <c r="M73" s="14"/>
      <c r="P73" s="14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20">
        <v>7.6</v>
      </c>
      <c r="D74" s="21">
        <v>0.15486111111111112</v>
      </c>
      <c r="E74" s="20">
        <v>10.8</v>
      </c>
      <c r="F74" s="22">
        <v>65</v>
      </c>
      <c r="G74" s="20"/>
      <c r="H74" s="20">
        <v>17</v>
      </c>
      <c r="I74" s="20"/>
      <c r="J74" s="20"/>
      <c r="K74" s="20">
        <v>132</v>
      </c>
      <c r="L74" s="22">
        <v>35</v>
      </c>
      <c r="M74" s="14"/>
      <c r="P74" s="14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20">
        <v>7.7</v>
      </c>
      <c r="D75" s="21">
        <v>0.15694444444444444</v>
      </c>
      <c r="E75" s="20">
        <v>10.9</v>
      </c>
      <c r="F75" s="22">
        <v>64</v>
      </c>
      <c r="G75" s="20"/>
      <c r="H75" s="20"/>
      <c r="I75" s="20">
        <v>-8</v>
      </c>
      <c r="J75" s="20">
        <v>14</v>
      </c>
      <c r="K75" s="20">
        <v>134</v>
      </c>
      <c r="L75" s="22">
        <v>36</v>
      </c>
      <c r="M75" s="14"/>
      <c r="P75" s="14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20">
        <v>7.8</v>
      </c>
      <c r="D76" s="21">
        <v>0.15902777777777777</v>
      </c>
      <c r="E76" s="20">
        <v>11</v>
      </c>
      <c r="F76" s="22">
        <v>63</v>
      </c>
      <c r="G76" s="20"/>
      <c r="H76" s="20">
        <v>18</v>
      </c>
      <c r="I76" s="20">
        <v>-7</v>
      </c>
      <c r="J76" s="20">
        <v>15</v>
      </c>
      <c r="K76" s="20">
        <v>136</v>
      </c>
      <c r="L76" s="22">
        <v>37</v>
      </c>
      <c r="M76" s="14"/>
      <c r="P76" s="14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20">
        <v>7.9</v>
      </c>
      <c r="D77" s="21">
        <v>0.16111111111111112</v>
      </c>
      <c r="E77" s="20"/>
      <c r="F77" s="22">
        <v>62</v>
      </c>
      <c r="G77" s="20"/>
      <c r="H77" s="20"/>
      <c r="I77" s="20"/>
      <c r="J77" s="20"/>
      <c r="K77" s="20">
        <v>138</v>
      </c>
      <c r="L77" s="22">
        <v>38</v>
      </c>
      <c r="M77" s="14"/>
      <c r="P77" s="14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20">
        <v>8</v>
      </c>
      <c r="D78" s="21">
        <v>0.1638888888888889</v>
      </c>
      <c r="E78" s="20">
        <v>11.1</v>
      </c>
      <c r="F78" s="22">
        <v>61</v>
      </c>
      <c r="G78" s="20"/>
      <c r="H78" s="20"/>
      <c r="I78" s="20">
        <v>-6</v>
      </c>
      <c r="J78" s="20">
        <v>16</v>
      </c>
      <c r="K78" s="20">
        <v>140</v>
      </c>
      <c r="L78" s="22">
        <v>39</v>
      </c>
      <c r="M78" s="14"/>
      <c r="P78" s="14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20">
        <v>8.1</v>
      </c>
      <c r="D79" s="21">
        <v>0.16666666666666666</v>
      </c>
      <c r="E79" s="20">
        <v>11.2</v>
      </c>
      <c r="F79" s="22">
        <v>60</v>
      </c>
      <c r="G79" s="20"/>
      <c r="H79" s="20">
        <v>19</v>
      </c>
      <c r="I79" s="20">
        <v>-5</v>
      </c>
      <c r="J79" s="20"/>
      <c r="K79" s="20">
        <v>142</v>
      </c>
      <c r="L79" s="22">
        <v>40</v>
      </c>
      <c r="M79" s="14"/>
      <c r="P79" s="14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20"/>
      <c r="D80" s="21">
        <v>0.16944444444444443</v>
      </c>
      <c r="E80" s="20">
        <v>11.3</v>
      </c>
      <c r="F80" s="22">
        <v>59</v>
      </c>
      <c r="G80" s="20"/>
      <c r="H80" s="20"/>
      <c r="I80" s="20"/>
      <c r="J80" s="20">
        <v>17</v>
      </c>
      <c r="K80" s="20">
        <v>145</v>
      </c>
      <c r="L80" s="22">
        <v>41</v>
      </c>
      <c r="M80" s="14"/>
      <c r="P80" s="14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20">
        <v>8.2</v>
      </c>
      <c r="D81" s="21">
        <v>0.17222222222222225</v>
      </c>
      <c r="E81" s="20">
        <v>11.5</v>
      </c>
      <c r="F81" s="22">
        <v>58</v>
      </c>
      <c r="G81" s="20"/>
      <c r="H81" s="20">
        <v>20</v>
      </c>
      <c r="I81" s="20">
        <v>-4</v>
      </c>
      <c r="J81" s="20">
        <v>18</v>
      </c>
      <c r="K81" s="20">
        <v>147</v>
      </c>
      <c r="L81" s="22">
        <v>42</v>
      </c>
      <c r="M81" s="14"/>
      <c r="P81" s="14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20">
        <v>8.3</v>
      </c>
      <c r="D82" s="21">
        <v>0.175</v>
      </c>
      <c r="E82" s="20">
        <v>11.6</v>
      </c>
      <c r="F82" s="22">
        <v>57</v>
      </c>
      <c r="G82" s="20"/>
      <c r="H82" s="20"/>
      <c r="I82" s="20">
        <v>-3</v>
      </c>
      <c r="J82" s="20"/>
      <c r="K82" s="20">
        <v>149</v>
      </c>
      <c r="L82" s="22">
        <v>43</v>
      </c>
      <c r="M82" s="14"/>
      <c r="P82" s="14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20">
        <v>8.4</v>
      </c>
      <c r="D83" s="21">
        <v>0.17777777777777778</v>
      </c>
      <c r="E83" s="20">
        <v>11.7</v>
      </c>
      <c r="F83" s="22">
        <v>56</v>
      </c>
      <c r="G83" s="20"/>
      <c r="H83" s="20">
        <v>21</v>
      </c>
      <c r="I83" s="20"/>
      <c r="J83" s="20">
        <v>19</v>
      </c>
      <c r="K83" s="20">
        <v>151</v>
      </c>
      <c r="L83" s="22">
        <v>44</v>
      </c>
      <c r="M83" s="14"/>
      <c r="P83" s="14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20">
        <v>8.5</v>
      </c>
      <c r="D84" s="21">
        <v>0.18055555555555555</v>
      </c>
      <c r="E84" s="20">
        <v>11.8</v>
      </c>
      <c r="F84" s="22">
        <v>55</v>
      </c>
      <c r="G84" s="20"/>
      <c r="H84" s="20"/>
      <c r="I84" s="20">
        <v>-2</v>
      </c>
      <c r="J84" s="20"/>
      <c r="K84" s="20">
        <v>153</v>
      </c>
      <c r="L84" s="22">
        <v>45</v>
      </c>
      <c r="M84" s="14"/>
      <c r="P84" s="14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20">
        <v>8.6</v>
      </c>
      <c r="D85" s="21">
        <v>0.18333333333333335</v>
      </c>
      <c r="E85" s="20">
        <v>12</v>
      </c>
      <c r="F85" s="22">
        <v>54</v>
      </c>
      <c r="G85" s="20"/>
      <c r="H85" s="20">
        <v>22</v>
      </c>
      <c r="I85" s="20">
        <v>-1</v>
      </c>
      <c r="J85" s="20">
        <v>20</v>
      </c>
      <c r="K85" s="20">
        <v>155</v>
      </c>
      <c r="L85" s="22">
        <v>46</v>
      </c>
      <c r="M85" s="14"/>
      <c r="P85" s="14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20"/>
      <c r="D86" s="21">
        <v>0.18611111111111112</v>
      </c>
      <c r="E86" s="20">
        <v>12.1</v>
      </c>
      <c r="F86" s="22">
        <v>53</v>
      </c>
      <c r="G86" s="20">
        <v>1</v>
      </c>
      <c r="H86" s="20"/>
      <c r="I86" s="20"/>
      <c r="J86" s="20">
        <v>21</v>
      </c>
      <c r="K86" s="20">
        <v>158</v>
      </c>
      <c r="L86" s="22">
        <v>47</v>
      </c>
      <c r="M86" s="14"/>
      <c r="P86" s="14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20">
        <v>8.7</v>
      </c>
      <c r="D87" s="21">
        <v>0.18958333333333333</v>
      </c>
      <c r="E87" s="20">
        <v>12.2</v>
      </c>
      <c r="F87" s="22">
        <v>52</v>
      </c>
      <c r="G87" s="20"/>
      <c r="H87" s="20">
        <v>23</v>
      </c>
      <c r="I87" s="20">
        <v>0</v>
      </c>
      <c r="J87" s="20"/>
      <c r="K87" s="20">
        <v>160</v>
      </c>
      <c r="L87" s="22">
        <v>48</v>
      </c>
      <c r="M87" s="14"/>
      <c r="P87" s="14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20">
        <v>8.8</v>
      </c>
      <c r="D88" s="21">
        <v>0.19236111111111112</v>
      </c>
      <c r="E88" s="20">
        <v>12.3</v>
      </c>
      <c r="F88" s="22">
        <v>51</v>
      </c>
      <c r="G88" s="20"/>
      <c r="H88" s="20"/>
      <c r="I88" s="20">
        <v>1</v>
      </c>
      <c r="J88" s="20">
        <v>22</v>
      </c>
      <c r="K88" s="20">
        <v>162</v>
      </c>
      <c r="L88" s="22">
        <v>49</v>
      </c>
      <c r="M88" s="14"/>
      <c r="P88" s="14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20">
        <v>8.9</v>
      </c>
      <c r="D89" s="21">
        <v>0.1951388888888889</v>
      </c>
      <c r="E89" s="20">
        <v>12.4</v>
      </c>
      <c r="F89" s="22">
        <v>50</v>
      </c>
      <c r="G89" s="20">
        <v>2</v>
      </c>
      <c r="H89" s="20">
        <v>24</v>
      </c>
      <c r="I89" s="20"/>
      <c r="J89" s="20"/>
      <c r="K89" s="20">
        <v>164</v>
      </c>
      <c r="L89" s="22">
        <v>50</v>
      </c>
      <c r="M89" s="14"/>
      <c r="P89" s="14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20">
        <v>9</v>
      </c>
      <c r="D90" s="21">
        <v>0.19791666666666666</v>
      </c>
      <c r="E90" s="20">
        <v>12.6</v>
      </c>
      <c r="F90" s="22">
        <v>49</v>
      </c>
      <c r="G90" s="20"/>
      <c r="H90" s="20"/>
      <c r="I90" s="20">
        <v>2</v>
      </c>
      <c r="J90" s="20">
        <v>23</v>
      </c>
      <c r="K90" s="20">
        <v>166</v>
      </c>
      <c r="L90" s="22">
        <v>51</v>
      </c>
      <c r="M90" s="14"/>
      <c r="P90" s="14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20">
        <v>9.1</v>
      </c>
      <c r="D91" s="21">
        <v>0.20069444444444443</v>
      </c>
      <c r="E91" s="20">
        <v>12.7</v>
      </c>
      <c r="F91" s="22">
        <v>48</v>
      </c>
      <c r="G91" s="20">
        <v>3</v>
      </c>
      <c r="H91" s="20">
        <v>25</v>
      </c>
      <c r="I91" s="20"/>
      <c r="J91" s="20">
        <v>24</v>
      </c>
      <c r="K91" s="20">
        <v>168</v>
      </c>
      <c r="L91" s="22">
        <v>52</v>
      </c>
      <c r="M91" s="14"/>
      <c r="P91" s="14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20"/>
      <c r="D92" s="21">
        <v>0.2034722222222222</v>
      </c>
      <c r="E92" s="20">
        <v>12.8</v>
      </c>
      <c r="F92" s="22">
        <v>47</v>
      </c>
      <c r="G92" s="20"/>
      <c r="H92" s="20"/>
      <c r="I92" s="20">
        <v>3</v>
      </c>
      <c r="J92" s="20"/>
      <c r="K92" s="20">
        <v>171</v>
      </c>
      <c r="L92" s="22">
        <v>53</v>
      </c>
      <c r="M92" s="14"/>
      <c r="P92" s="14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20">
        <v>9.2</v>
      </c>
      <c r="D93" s="21">
        <v>0.20625</v>
      </c>
      <c r="E93" s="20">
        <v>12.9</v>
      </c>
      <c r="F93" s="22">
        <v>46</v>
      </c>
      <c r="G93" s="20"/>
      <c r="H93" s="20">
        <v>26</v>
      </c>
      <c r="I93" s="20">
        <v>4</v>
      </c>
      <c r="J93" s="20">
        <v>25</v>
      </c>
      <c r="K93" s="20">
        <v>173</v>
      </c>
      <c r="L93" s="22">
        <v>54</v>
      </c>
      <c r="M93" s="14"/>
      <c r="P93" s="14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20">
        <v>9.3</v>
      </c>
      <c r="D94" s="21">
        <v>0.20902777777777778</v>
      </c>
      <c r="E94" s="20">
        <v>13</v>
      </c>
      <c r="F94" s="22">
        <v>45</v>
      </c>
      <c r="G94" s="20"/>
      <c r="H94" s="20"/>
      <c r="I94" s="20"/>
      <c r="J94" s="20"/>
      <c r="K94" s="20">
        <v>175</v>
      </c>
      <c r="L94" s="22">
        <v>55</v>
      </c>
      <c r="M94" s="14"/>
      <c r="P94" s="14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20">
        <v>9.4</v>
      </c>
      <c r="D95" s="21">
        <v>0.2125</v>
      </c>
      <c r="E95" s="20">
        <v>13.1</v>
      </c>
      <c r="F95" s="22">
        <v>44</v>
      </c>
      <c r="G95" s="20">
        <v>4</v>
      </c>
      <c r="H95" s="20">
        <v>27</v>
      </c>
      <c r="I95" s="20">
        <v>5</v>
      </c>
      <c r="J95" s="20">
        <v>26</v>
      </c>
      <c r="K95" s="20">
        <v>177</v>
      </c>
      <c r="L95" s="22">
        <v>56</v>
      </c>
      <c r="M95" s="14"/>
      <c r="P95" s="14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20">
        <v>9.5</v>
      </c>
      <c r="D96" s="21">
        <v>0.2152777777777778</v>
      </c>
      <c r="E96" s="20">
        <v>13.2</v>
      </c>
      <c r="F96" s="22">
        <v>43</v>
      </c>
      <c r="G96" s="20"/>
      <c r="H96" s="20"/>
      <c r="I96" s="20">
        <v>6</v>
      </c>
      <c r="J96" s="20"/>
      <c r="K96" s="20">
        <v>179</v>
      </c>
      <c r="L96" s="22">
        <v>57</v>
      </c>
      <c r="M96" s="14"/>
      <c r="P96" s="14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20">
        <v>9.6</v>
      </c>
      <c r="D97" s="21">
        <v>0.21805555555555556</v>
      </c>
      <c r="E97" s="20">
        <v>13.3</v>
      </c>
      <c r="F97" s="22">
        <v>42</v>
      </c>
      <c r="G97" s="20"/>
      <c r="H97" s="20">
        <v>28</v>
      </c>
      <c r="I97" s="20"/>
      <c r="J97" s="20">
        <v>27</v>
      </c>
      <c r="K97" s="20">
        <v>181</v>
      </c>
      <c r="L97" s="22">
        <v>58</v>
      </c>
      <c r="M97" s="14"/>
      <c r="P97" s="14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20">
        <v>9.7</v>
      </c>
      <c r="D98" s="21">
        <v>0.22083333333333333</v>
      </c>
      <c r="E98" s="20">
        <v>13.5</v>
      </c>
      <c r="F98" s="22">
        <v>41</v>
      </c>
      <c r="G98" s="20">
        <v>5</v>
      </c>
      <c r="H98" s="20"/>
      <c r="I98" s="20">
        <v>7</v>
      </c>
      <c r="J98" s="20">
        <v>28</v>
      </c>
      <c r="K98" s="20">
        <v>184</v>
      </c>
      <c r="L98" s="22">
        <v>59</v>
      </c>
      <c r="M98" s="14"/>
      <c r="P98" s="14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20"/>
      <c r="D99" s="21">
        <v>0.22291666666666665</v>
      </c>
      <c r="E99" s="20">
        <v>13.6</v>
      </c>
      <c r="F99" s="22">
        <v>40</v>
      </c>
      <c r="G99" s="20"/>
      <c r="H99" s="20">
        <v>29</v>
      </c>
      <c r="I99" s="20"/>
      <c r="J99" s="20"/>
      <c r="K99" s="20">
        <v>186</v>
      </c>
      <c r="L99" s="22">
        <v>60</v>
      </c>
      <c r="M99" s="14"/>
      <c r="P99" s="14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20">
        <v>9.8</v>
      </c>
      <c r="D100" s="21">
        <v>0.225</v>
      </c>
      <c r="E100" s="20">
        <v>13.7</v>
      </c>
      <c r="F100" s="22">
        <v>39</v>
      </c>
      <c r="G100" s="20"/>
      <c r="H100" s="20"/>
      <c r="I100" s="20">
        <v>8</v>
      </c>
      <c r="J100" s="20">
        <v>29</v>
      </c>
      <c r="K100" s="20">
        <v>188</v>
      </c>
      <c r="L100" s="22">
        <v>61</v>
      </c>
      <c r="M100" s="14"/>
      <c r="P100" s="14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20">
        <v>9.9</v>
      </c>
      <c r="D101" s="21">
        <v>0.22777777777777777</v>
      </c>
      <c r="E101" s="20">
        <v>13.8</v>
      </c>
      <c r="F101" s="22">
        <v>38</v>
      </c>
      <c r="G101" s="20">
        <v>6</v>
      </c>
      <c r="H101" s="20">
        <v>30</v>
      </c>
      <c r="I101" s="20">
        <v>9</v>
      </c>
      <c r="J101" s="20">
        <v>30</v>
      </c>
      <c r="K101" s="20">
        <v>190</v>
      </c>
      <c r="L101" s="22">
        <v>62</v>
      </c>
      <c r="M101" s="14"/>
      <c r="P101" s="14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20">
        <v>10</v>
      </c>
      <c r="D102" s="21">
        <v>0.2298611111111111</v>
      </c>
      <c r="E102" s="20">
        <v>13.9</v>
      </c>
      <c r="F102" s="22">
        <v>37</v>
      </c>
      <c r="G102" s="20"/>
      <c r="H102" s="20"/>
      <c r="I102" s="20"/>
      <c r="J102" s="20"/>
      <c r="K102" s="20">
        <v>192</v>
      </c>
      <c r="L102" s="22">
        <v>63</v>
      </c>
      <c r="M102" s="14"/>
      <c r="P102" s="14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20">
        <v>10.1</v>
      </c>
      <c r="D103" s="21">
        <v>0.23194444444444443</v>
      </c>
      <c r="E103" s="20">
        <v>14</v>
      </c>
      <c r="F103" s="22">
        <v>36</v>
      </c>
      <c r="G103" s="20"/>
      <c r="H103" s="20">
        <v>31</v>
      </c>
      <c r="I103" s="20">
        <v>10</v>
      </c>
      <c r="J103" s="20">
        <v>31</v>
      </c>
      <c r="K103" s="20">
        <v>195</v>
      </c>
      <c r="L103" s="22">
        <v>64</v>
      </c>
      <c r="M103" s="14"/>
      <c r="P103" s="14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20">
        <v>10.2</v>
      </c>
      <c r="D104" s="21">
        <v>0.2347222222222222</v>
      </c>
      <c r="E104" s="20">
        <v>14.2</v>
      </c>
      <c r="F104" s="22">
        <v>35</v>
      </c>
      <c r="G104" s="20">
        <v>7</v>
      </c>
      <c r="H104" s="20"/>
      <c r="I104" s="20">
        <v>11</v>
      </c>
      <c r="J104" s="20">
        <v>32</v>
      </c>
      <c r="K104" s="20">
        <v>197</v>
      </c>
      <c r="L104" s="22">
        <v>65</v>
      </c>
      <c r="M104" s="14"/>
      <c r="P104" s="14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20">
        <v>10.3</v>
      </c>
      <c r="D105" s="21">
        <v>0.2375</v>
      </c>
      <c r="E105" s="20">
        <v>14.3</v>
      </c>
      <c r="F105" s="22">
        <v>34</v>
      </c>
      <c r="G105" s="20"/>
      <c r="H105" s="20">
        <v>32</v>
      </c>
      <c r="I105" s="20"/>
      <c r="J105" s="20"/>
      <c r="K105" s="20">
        <v>199</v>
      </c>
      <c r="L105" s="22">
        <v>66</v>
      </c>
      <c r="M105" s="14"/>
      <c r="P105" s="14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20"/>
      <c r="D106" s="21">
        <v>0.24027777777777778</v>
      </c>
      <c r="E106" s="20">
        <v>14.4</v>
      </c>
      <c r="F106" s="22">
        <v>33</v>
      </c>
      <c r="G106" s="20"/>
      <c r="H106" s="20"/>
      <c r="I106" s="20">
        <v>12</v>
      </c>
      <c r="J106" s="20">
        <v>33</v>
      </c>
      <c r="K106" s="20">
        <v>201</v>
      </c>
      <c r="L106" s="22">
        <v>67</v>
      </c>
      <c r="M106" s="14"/>
      <c r="P106" s="14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20">
        <v>10.4</v>
      </c>
      <c r="D107" s="21">
        <v>0.2423611111111111</v>
      </c>
      <c r="E107" s="20">
        <v>14.5</v>
      </c>
      <c r="F107" s="22">
        <v>32</v>
      </c>
      <c r="G107" s="20">
        <v>8</v>
      </c>
      <c r="H107" s="20">
        <v>33</v>
      </c>
      <c r="I107" s="20">
        <v>13</v>
      </c>
      <c r="J107" s="20">
        <v>34</v>
      </c>
      <c r="K107" s="20">
        <v>203</v>
      </c>
      <c r="L107" s="22">
        <v>68</v>
      </c>
      <c r="M107" s="14"/>
      <c r="P107" s="14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20">
        <v>10.5</v>
      </c>
      <c r="D108" s="21">
        <v>0.24444444444444446</v>
      </c>
      <c r="E108" s="20">
        <v>14.6</v>
      </c>
      <c r="F108" s="22">
        <v>31</v>
      </c>
      <c r="G108" s="20"/>
      <c r="H108" s="20"/>
      <c r="I108" s="20"/>
      <c r="J108" s="20"/>
      <c r="K108" s="20">
        <v>205</v>
      </c>
      <c r="L108" s="22">
        <v>69</v>
      </c>
      <c r="M108" s="14"/>
      <c r="P108" s="14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20"/>
      <c r="D109" s="21">
        <v>0.2465277777777778</v>
      </c>
      <c r="E109" s="20">
        <v>14.7</v>
      </c>
      <c r="F109" s="22">
        <v>30</v>
      </c>
      <c r="G109" s="20"/>
      <c r="H109" s="20">
        <v>34</v>
      </c>
      <c r="I109" s="20">
        <v>14</v>
      </c>
      <c r="J109" s="20">
        <v>35</v>
      </c>
      <c r="K109" s="20">
        <v>208</v>
      </c>
      <c r="L109" s="22">
        <v>70</v>
      </c>
      <c r="M109" s="14"/>
      <c r="P109" s="14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20">
        <v>10.6</v>
      </c>
      <c r="D110" s="21">
        <v>0.24861111111111112</v>
      </c>
      <c r="E110" s="20">
        <v>14.8</v>
      </c>
      <c r="F110" s="22">
        <v>29</v>
      </c>
      <c r="G110" s="20">
        <v>9</v>
      </c>
      <c r="H110" s="20"/>
      <c r="I110" s="20">
        <v>15</v>
      </c>
      <c r="J110" s="20">
        <v>36</v>
      </c>
      <c r="K110" s="20">
        <v>210</v>
      </c>
      <c r="L110" s="22">
        <v>71</v>
      </c>
      <c r="M110" s="14"/>
      <c r="P110" s="14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20"/>
      <c r="D111" s="21">
        <v>0.25</v>
      </c>
      <c r="E111" s="20">
        <v>14.9</v>
      </c>
      <c r="F111" s="22">
        <v>28</v>
      </c>
      <c r="G111" s="20"/>
      <c r="H111" s="20">
        <v>35</v>
      </c>
      <c r="I111" s="20"/>
      <c r="J111" s="20"/>
      <c r="K111" s="20">
        <v>212</v>
      </c>
      <c r="L111" s="22">
        <v>72</v>
      </c>
      <c r="M111" s="14"/>
      <c r="P111" s="14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20">
        <v>10.7</v>
      </c>
      <c r="D112" s="21">
        <v>0.2520833333333333</v>
      </c>
      <c r="E112" s="20">
        <v>15</v>
      </c>
      <c r="F112" s="22">
        <v>27</v>
      </c>
      <c r="G112" s="20"/>
      <c r="H112" s="20"/>
      <c r="I112" s="20">
        <v>16</v>
      </c>
      <c r="J112" s="20">
        <v>37</v>
      </c>
      <c r="K112" s="20">
        <v>214</v>
      </c>
      <c r="L112" s="22">
        <v>73</v>
      </c>
      <c r="M112" s="14"/>
      <c r="P112" s="14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20"/>
      <c r="D113" s="21">
        <v>0.2534722222222222</v>
      </c>
      <c r="E113" s="20">
        <v>15.1</v>
      </c>
      <c r="F113" s="22">
        <v>26</v>
      </c>
      <c r="G113" s="20">
        <v>10</v>
      </c>
      <c r="H113" s="20">
        <v>36</v>
      </c>
      <c r="I113" s="20">
        <v>17</v>
      </c>
      <c r="J113" s="20"/>
      <c r="K113" s="20">
        <v>216</v>
      </c>
      <c r="L113" s="22">
        <v>74</v>
      </c>
      <c r="M113" s="14"/>
      <c r="P113" s="14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20">
        <v>10.8</v>
      </c>
      <c r="D114" s="21">
        <v>0.2548611111111111</v>
      </c>
      <c r="E114" s="20">
        <v>15.2</v>
      </c>
      <c r="F114" s="22">
        <v>25</v>
      </c>
      <c r="G114" s="20"/>
      <c r="H114" s="20"/>
      <c r="I114" s="20"/>
      <c r="J114" s="20">
        <v>38</v>
      </c>
      <c r="K114" s="20">
        <v>218</v>
      </c>
      <c r="L114" s="22">
        <v>75</v>
      </c>
      <c r="M114" s="14"/>
      <c r="P114" s="14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20"/>
      <c r="D115" s="21">
        <v>0.25625</v>
      </c>
      <c r="E115" s="20">
        <v>15.3</v>
      </c>
      <c r="F115" s="22">
        <v>24</v>
      </c>
      <c r="G115" s="20"/>
      <c r="H115" s="20">
        <v>37</v>
      </c>
      <c r="I115" s="20">
        <v>18</v>
      </c>
      <c r="J115" s="20"/>
      <c r="K115" s="20">
        <v>220</v>
      </c>
      <c r="L115" s="22">
        <v>76</v>
      </c>
      <c r="M115" s="14"/>
      <c r="P115" s="14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20">
        <v>10.9</v>
      </c>
      <c r="D116" s="21">
        <v>0.2576388888888889</v>
      </c>
      <c r="E116" s="20">
        <v>15.4</v>
      </c>
      <c r="F116" s="22">
        <v>23</v>
      </c>
      <c r="G116" s="20">
        <v>11</v>
      </c>
      <c r="H116" s="20"/>
      <c r="I116" s="20"/>
      <c r="J116" s="20">
        <v>39</v>
      </c>
      <c r="K116" s="20">
        <v>222</v>
      </c>
      <c r="L116" s="22">
        <v>77</v>
      </c>
      <c r="M116" s="14"/>
      <c r="P116" s="14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20"/>
      <c r="D117" s="21">
        <v>0.2590277777777778</v>
      </c>
      <c r="E117" s="20">
        <v>15.5</v>
      </c>
      <c r="F117" s="22">
        <v>22</v>
      </c>
      <c r="G117" s="20"/>
      <c r="H117" s="20">
        <v>38</v>
      </c>
      <c r="I117" s="20">
        <v>19</v>
      </c>
      <c r="J117" s="20"/>
      <c r="K117" s="20">
        <v>224</v>
      </c>
      <c r="L117" s="22">
        <v>78</v>
      </c>
      <c r="M117" s="14"/>
      <c r="P117" s="14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20">
        <v>11</v>
      </c>
      <c r="D118" s="21">
        <v>0.2604166666666667</v>
      </c>
      <c r="E118" s="20">
        <v>15.6</v>
      </c>
      <c r="F118" s="22">
        <v>21</v>
      </c>
      <c r="G118" s="20"/>
      <c r="H118" s="20"/>
      <c r="I118" s="20">
        <v>20</v>
      </c>
      <c r="J118" s="20">
        <v>40</v>
      </c>
      <c r="K118" s="20">
        <v>225</v>
      </c>
      <c r="L118" s="22">
        <v>79</v>
      </c>
      <c r="M118" s="14"/>
      <c r="P118" s="14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20"/>
      <c r="D119" s="21">
        <v>0.26180555555555557</v>
      </c>
      <c r="E119" s="20">
        <v>15.7</v>
      </c>
      <c r="F119" s="22">
        <v>20</v>
      </c>
      <c r="G119" s="20">
        <v>12</v>
      </c>
      <c r="H119" s="20">
        <v>39</v>
      </c>
      <c r="I119" s="20"/>
      <c r="J119" s="20"/>
      <c r="K119" s="20">
        <v>226</v>
      </c>
      <c r="L119" s="22">
        <v>80</v>
      </c>
      <c r="M119" s="14"/>
      <c r="P119" s="14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20">
        <v>11.1</v>
      </c>
      <c r="D120" s="21">
        <v>0.26319444444444445</v>
      </c>
      <c r="E120" s="20">
        <v>15.8</v>
      </c>
      <c r="F120" s="22">
        <v>19</v>
      </c>
      <c r="G120" s="20"/>
      <c r="H120" s="20"/>
      <c r="I120" s="20">
        <v>21</v>
      </c>
      <c r="J120" s="20">
        <v>41</v>
      </c>
      <c r="K120" s="20">
        <v>227</v>
      </c>
      <c r="L120" s="22">
        <v>81</v>
      </c>
      <c r="M120" s="14"/>
      <c r="P120" s="14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20"/>
      <c r="D121" s="21">
        <v>0.26458333333333334</v>
      </c>
      <c r="E121" s="20">
        <v>15.9</v>
      </c>
      <c r="F121" s="22">
        <v>18</v>
      </c>
      <c r="G121" s="20"/>
      <c r="H121" s="20"/>
      <c r="I121" s="20">
        <v>22</v>
      </c>
      <c r="J121" s="20"/>
      <c r="K121" s="20">
        <v>228</v>
      </c>
      <c r="L121" s="22">
        <v>82</v>
      </c>
      <c r="M121" s="14"/>
      <c r="P121" s="14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20"/>
      <c r="D122" s="21">
        <v>0.2659722222222222</v>
      </c>
      <c r="E122" s="20">
        <v>16</v>
      </c>
      <c r="F122" s="22">
        <v>17</v>
      </c>
      <c r="G122" s="20">
        <v>13</v>
      </c>
      <c r="H122" s="20">
        <v>40</v>
      </c>
      <c r="I122" s="20"/>
      <c r="J122" s="20"/>
      <c r="K122" s="20">
        <v>229</v>
      </c>
      <c r="L122" s="22">
        <v>83</v>
      </c>
      <c r="M122" s="14"/>
      <c r="P122" s="14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20">
        <v>11.2</v>
      </c>
      <c r="D123" s="21">
        <v>0.2673611111111111</v>
      </c>
      <c r="E123" s="20">
        <v>16.1</v>
      </c>
      <c r="F123" s="22">
        <v>16</v>
      </c>
      <c r="G123" s="20"/>
      <c r="H123" s="20"/>
      <c r="I123" s="20">
        <v>23</v>
      </c>
      <c r="J123" s="20">
        <v>42</v>
      </c>
      <c r="K123" s="20">
        <v>230</v>
      </c>
      <c r="L123" s="22">
        <v>84</v>
      </c>
      <c r="M123" s="14"/>
      <c r="P123" s="14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20"/>
      <c r="D124" s="21">
        <v>0.26805555555555555</v>
      </c>
      <c r="E124" s="20">
        <v>16.2</v>
      </c>
      <c r="F124" s="22">
        <v>15</v>
      </c>
      <c r="G124" s="20"/>
      <c r="H124" s="20"/>
      <c r="I124" s="20"/>
      <c r="J124" s="20"/>
      <c r="K124" s="20">
        <v>231</v>
      </c>
      <c r="L124" s="22">
        <v>85</v>
      </c>
      <c r="M124" s="14"/>
      <c r="P124" s="14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20"/>
      <c r="D125" s="21">
        <v>0.26875</v>
      </c>
      <c r="E125" s="20">
        <v>16.3</v>
      </c>
      <c r="F125" s="22">
        <v>14</v>
      </c>
      <c r="G125" s="20">
        <v>14</v>
      </c>
      <c r="H125" s="20">
        <v>41</v>
      </c>
      <c r="I125" s="20"/>
      <c r="J125" s="20"/>
      <c r="K125" s="20">
        <v>232</v>
      </c>
      <c r="L125" s="22">
        <v>86</v>
      </c>
      <c r="M125" s="14"/>
      <c r="P125" s="14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20">
        <v>11.3</v>
      </c>
      <c r="D126" s="21">
        <v>0.26944444444444443</v>
      </c>
      <c r="E126" s="20">
        <v>16.4</v>
      </c>
      <c r="F126" s="22">
        <v>13</v>
      </c>
      <c r="G126" s="20"/>
      <c r="H126" s="20"/>
      <c r="I126" s="20">
        <v>24</v>
      </c>
      <c r="J126" s="20"/>
      <c r="K126" s="20"/>
      <c r="L126" s="22">
        <v>87</v>
      </c>
      <c r="M126" s="14"/>
      <c r="P126" s="14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20"/>
      <c r="D127" s="21">
        <v>0.2701388888888889</v>
      </c>
      <c r="E127" s="20"/>
      <c r="F127" s="22">
        <v>12</v>
      </c>
      <c r="G127" s="20"/>
      <c r="H127" s="20"/>
      <c r="I127" s="20"/>
      <c r="J127" s="20">
        <v>43</v>
      </c>
      <c r="K127" s="20">
        <v>233</v>
      </c>
      <c r="L127" s="22">
        <v>88</v>
      </c>
      <c r="M127" s="14"/>
      <c r="P127" s="14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20"/>
      <c r="D128" s="21">
        <v>0.2708333333333333</v>
      </c>
      <c r="E128" s="20">
        <v>16.5</v>
      </c>
      <c r="F128" s="22">
        <v>11</v>
      </c>
      <c r="G128" s="20">
        <v>15</v>
      </c>
      <c r="H128" s="20"/>
      <c r="I128" s="20"/>
      <c r="J128" s="20"/>
      <c r="K128" s="20"/>
      <c r="L128" s="22">
        <v>89</v>
      </c>
      <c r="M128" s="14"/>
      <c r="P128" s="14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20">
        <v>11.4</v>
      </c>
      <c r="D129" s="21">
        <v>0.27152777777777776</v>
      </c>
      <c r="E129" s="20"/>
      <c r="F129" s="22">
        <v>10</v>
      </c>
      <c r="G129" s="20"/>
      <c r="H129" s="20">
        <v>42</v>
      </c>
      <c r="I129" s="20"/>
      <c r="J129" s="20"/>
      <c r="K129" s="20">
        <v>234</v>
      </c>
      <c r="L129" s="22">
        <v>90</v>
      </c>
      <c r="M129" s="14"/>
      <c r="P129" s="14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20"/>
      <c r="D130" s="21">
        <v>0.2722222222222222</v>
      </c>
      <c r="E130" s="20">
        <v>16.6</v>
      </c>
      <c r="F130" s="22">
        <v>9</v>
      </c>
      <c r="G130" s="20"/>
      <c r="H130" s="20"/>
      <c r="I130" s="20">
        <v>25</v>
      </c>
      <c r="J130" s="20"/>
      <c r="K130" s="20"/>
      <c r="L130" s="22">
        <v>91</v>
      </c>
      <c r="M130" s="14"/>
      <c r="P130" s="14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20"/>
      <c r="D131" s="21">
        <v>0.27291666666666664</v>
      </c>
      <c r="E131" s="20"/>
      <c r="F131" s="22">
        <v>8</v>
      </c>
      <c r="G131" s="20">
        <v>16</v>
      </c>
      <c r="H131" s="20"/>
      <c r="I131" s="20"/>
      <c r="J131" s="20"/>
      <c r="K131" s="20">
        <v>235</v>
      </c>
      <c r="L131" s="22">
        <v>92</v>
      </c>
      <c r="M131" s="14"/>
      <c r="P131" s="14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20"/>
      <c r="D132" s="21">
        <v>0.2736111111111111</v>
      </c>
      <c r="E132" s="20">
        <v>16.7</v>
      </c>
      <c r="F132" s="22">
        <v>7</v>
      </c>
      <c r="G132" s="20"/>
      <c r="H132" s="20"/>
      <c r="I132" s="20"/>
      <c r="J132" s="20">
        <v>44</v>
      </c>
      <c r="K132" s="20"/>
      <c r="L132" s="22">
        <v>93</v>
      </c>
      <c r="M132" s="14"/>
      <c r="P132" s="14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20">
        <v>11.5</v>
      </c>
      <c r="D133" s="21"/>
      <c r="E133" s="20"/>
      <c r="F133" s="22">
        <v>6</v>
      </c>
      <c r="G133" s="20"/>
      <c r="H133" s="20">
        <v>43</v>
      </c>
      <c r="I133" s="20"/>
      <c r="J133" s="20"/>
      <c r="K133" s="20">
        <v>236</v>
      </c>
      <c r="L133" s="22">
        <v>94</v>
      </c>
      <c r="M133" s="14"/>
      <c r="P133" s="14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20"/>
      <c r="D134" s="21">
        <v>0.2743055555555555</v>
      </c>
      <c r="E134" s="20"/>
      <c r="F134" s="22">
        <v>5</v>
      </c>
      <c r="G134" s="20">
        <v>17</v>
      </c>
      <c r="H134" s="20"/>
      <c r="I134" s="20"/>
      <c r="J134" s="20"/>
      <c r="K134" s="20"/>
      <c r="L134" s="22">
        <v>95</v>
      </c>
      <c r="M134" s="14"/>
      <c r="P134" s="14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20"/>
      <c r="D135" s="21"/>
      <c r="E135" s="20">
        <v>16.8</v>
      </c>
      <c r="F135" s="22">
        <v>4</v>
      </c>
      <c r="G135" s="20"/>
      <c r="H135" s="20"/>
      <c r="I135" s="20">
        <v>26</v>
      </c>
      <c r="J135" s="20"/>
      <c r="K135" s="20">
        <v>237</v>
      </c>
      <c r="L135" s="22">
        <v>96</v>
      </c>
      <c r="M135" s="14"/>
      <c r="P135" s="14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20"/>
      <c r="D136" s="21">
        <v>0.275</v>
      </c>
      <c r="E136" s="20"/>
      <c r="F136" s="22">
        <v>3</v>
      </c>
      <c r="G136" s="20"/>
      <c r="H136" s="20"/>
      <c r="I136" s="20"/>
      <c r="J136" s="20"/>
      <c r="K136" s="20"/>
      <c r="L136" s="22">
        <v>97</v>
      </c>
      <c r="M136" s="14"/>
      <c r="P136" s="14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20">
        <v>11.6</v>
      </c>
      <c r="D137" s="21"/>
      <c r="E137" s="20"/>
      <c r="F137" s="22">
        <v>2</v>
      </c>
      <c r="G137" s="20">
        <v>18</v>
      </c>
      <c r="H137" s="20"/>
      <c r="I137" s="20"/>
      <c r="J137" s="20"/>
      <c r="K137" s="20">
        <v>238</v>
      </c>
      <c r="L137" s="22">
        <v>98</v>
      </c>
      <c r="M137" s="14"/>
      <c r="P137" s="14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20"/>
      <c r="D138" s="21">
        <v>0.27569444444444446</v>
      </c>
      <c r="E138" s="20">
        <v>16.9</v>
      </c>
      <c r="F138" s="22">
        <v>1</v>
      </c>
      <c r="G138" s="20"/>
      <c r="H138" s="20">
        <v>44</v>
      </c>
      <c r="I138" s="20"/>
      <c r="J138" s="20">
        <v>45</v>
      </c>
      <c r="K138" s="20"/>
      <c r="L138" s="22">
        <v>99</v>
      </c>
      <c r="M138" s="14"/>
      <c r="P138" s="14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20">
        <v>11.7</v>
      </c>
      <c r="D139" s="21">
        <v>0.27638888888888885</v>
      </c>
      <c r="E139" s="20">
        <v>17</v>
      </c>
      <c r="F139" s="22">
        <v>0</v>
      </c>
      <c r="G139" s="20"/>
      <c r="H139" s="20"/>
      <c r="I139" s="20"/>
      <c r="J139" s="20"/>
      <c r="K139" s="20">
        <v>239</v>
      </c>
      <c r="L139" s="22">
        <v>100</v>
      </c>
      <c r="M139" s="14"/>
      <c r="P139" s="14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P140" s="14"/>
      <c r="Q140" s="14"/>
      <c r="R140" s="14"/>
      <c r="S140" s="14"/>
      <c r="T140" s="14"/>
    </row>
    <row r="141" spans="1:20" s="26" customFormat="1" ht="12.75" customHeight="1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P141" s="14"/>
      <c r="Q141" s="14"/>
      <c r="R141" s="14"/>
      <c r="S141" s="14"/>
      <c r="T141" s="14"/>
    </row>
    <row r="142" spans="1:20" s="26" customFormat="1" ht="12.75" customHeight="1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P142" s="14"/>
      <c r="Q142" s="14"/>
      <c r="R142" s="14"/>
      <c r="S142" s="14"/>
      <c r="T142" s="14"/>
    </row>
    <row r="143" spans="1:20" s="26" customFormat="1" ht="12.75" customHeight="1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P143" s="14"/>
      <c r="Q143" s="14"/>
      <c r="R143" s="14"/>
      <c r="S143" s="14"/>
      <c r="T143" s="14"/>
    </row>
    <row r="144" spans="1:20" s="26" customFormat="1" ht="12.75" customHeight="1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P144" s="14"/>
      <c r="Q144" s="14"/>
      <c r="R144" s="14"/>
      <c r="S144" s="14"/>
      <c r="T144" s="14"/>
    </row>
    <row r="145" spans="1:20" s="26" customFormat="1" ht="12.75" customHeight="1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P145" s="14"/>
      <c r="Q145" s="14"/>
      <c r="R145" s="14"/>
      <c r="S145" s="14"/>
      <c r="T145" s="14"/>
    </row>
    <row r="146" spans="1:20" s="26" customFormat="1" ht="12.7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P146" s="14"/>
      <c r="Q146" s="14"/>
      <c r="R146" s="14"/>
      <c r="S146" s="14"/>
      <c r="T146" s="14"/>
    </row>
    <row r="147" spans="1:20" s="26" customFormat="1" ht="12.75" customHeight="1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P147" s="14"/>
      <c r="Q147" s="14"/>
      <c r="R147" s="14"/>
      <c r="S147" s="14"/>
      <c r="T147" s="14"/>
    </row>
    <row r="148" spans="1:20" ht="12.75" customHeight="1" hidden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P148" s="23"/>
      <c r="Q148" s="23"/>
      <c r="R148" s="23"/>
      <c r="S148" s="23"/>
      <c r="T148" s="23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P149" s="23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P150" s="23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P151" s="23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P152" s="23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P153" s="23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P154" s="23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P155" s="23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P156" s="23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P157" s="23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P158" s="23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P159" s="23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P160" s="23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P161" s="23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P162" s="23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P163" s="23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P164" s="23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P165" s="23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P166" s="23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P167" s="23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P168" s="23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P169" s="23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P170" s="23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P171" s="23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P172" s="23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P173" s="23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P174" s="23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P175" s="23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P176" s="23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P177" s="23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P178" s="23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P179" s="23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P180" s="23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P181" s="23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P182" s="23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P183" s="23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P184" s="23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P185" s="23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P186" s="23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P187" s="23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P188" s="23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P189" s="23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P190" s="23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P191" s="23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P192" s="23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P193" s="23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P194" s="23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P195" s="23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P196" s="23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P197" s="23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P198" s="23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P199" s="23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P200" s="23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14"/>
      <c r="O201" s="14"/>
      <c r="P201" s="23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O202" s="14"/>
      <c r="P202" s="23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O203" s="14"/>
      <c r="P203" s="23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O204" s="14"/>
      <c r="P204" s="23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O205" s="14"/>
      <c r="P205" s="23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14"/>
      <c r="P206" s="23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14"/>
      <c r="P207" s="23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14"/>
      <c r="P208" s="23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</sheetData>
  <sheetProtection sheet="1"/>
  <mergeCells count="6">
    <mergeCell ref="A32:S32"/>
    <mergeCell ref="A1:S2"/>
    <mergeCell ref="T1:T31"/>
    <mergeCell ref="A3:D4"/>
    <mergeCell ref="E3:K4"/>
    <mergeCell ref="L3:S4"/>
  </mergeCells>
  <conditionalFormatting sqref="A6:B31 C7:C31 D6:D31 E7:E31 F6:F31 G7:G31 H6:H31 I7:I31 J6:J31 K7:K31 L6:L31 M7:M31 N6:N31 O7:O31 P6:P31 Q7:Q31 R6:S31">
    <cfRule type="expression" priority="1" dxfId="0" stopIfTrue="1">
      <formula>MOD(ROW(),2)</formula>
    </cfRule>
    <cfRule type="expression" priority="2" dxfId="1" stopIfTrue="1">
      <formula>AND(ROW(),2,COUNTA('12 lat'!$B1:$B27))</formula>
    </cfRule>
  </conditionalFormatting>
  <conditionalFormatting sqref="C6 E6 G6 I6 K6 M6 O6 Q6">
    <cfRule type="expression" priority="3" dxfId="0" stopIfTrue="1">
      <formula>MOD(ROW(),2)</formula>
    </cfRule>
    <cfRule type="expression" priority="4" dxfId="1" stopIfTrue="1">
      <formula>AND(ROW(),2,COUNTA('12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J18" sqref="J18"/>
    </sheetView>
  </sheetViews>
  <sheetFormatPr defaultColWidth="9.00390625" defaultRowHeight="12.75" customHeight="1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31</v>
      </c>
      <c r="B3" s="55"/>
      <c r="C3" s="55"/>
      <c r="D3" s="55"/>
      <c r="E3" s="55" t="s">
        <v>2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 customHeight="1">
      <c r="A6" s="6">
        <f>IF(B6="","",1)</f>
      </c>
      <c r="B6" s="36"/>
      <c r="C6" s="8"/>
      <c r="D6" s="9">
        <f>IF(C6="","",VLOOKUP(C6,Autor!P$5:Q171,2))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>
        <v>10.9</v>
      </c>
      <c r="L6" s="9">
        <f>IF(K6="","",VLOOKUP(K6,E$39:F140,2))</f>
        <v>60</v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 customHeight="1">
      <c r="A7" s="6">
        <f>IF(B7="","",2)</f>
      </c>
      <c r="B7" s="36"/>
      <c r="C7" s="8"/>
      <c r="D7" s="9">
        <f>IF(C7="","",VLOOKUP(C7,Autor!P$5:Q172,2))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>
        <v>11.7</v>
      </c>
      <c r="L7" s="9">
        <f>IF(K7="","",VLOOKUP(K7,E$39:F141,2))</f>
        <v>53</v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 customHeight="1">
      <c r="A8" s="6">
        <f>IF(B8="","",3)</f>
      </c>
      <c r="B8" s="36"/>
      <c r="C8" s="8"/>
      <c r="D8" s="9">
        <f>IF(C8="","",VLOOKUP(C8,Autor!P$5:Q173,2))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 customHeight="1">
      <c r="A9" s="6">
        <f>IF(B9="","",4)</f>
      </c>
      <c r="B9" s="36"/>
      <c r="C9" s="8"/>
      <c r="D9" s="9">
        <f>IF(C9="","",VLOOKUP(C9,Autor!P$5:Q174,2))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 customHeight="1">
      <c r="A10" s="6">
        <f>IF(B10="","",5)</f>
      </c>
      <c r="B10" s="36"/>
      <c r="C10" s="8"/>
      <c r="D10" s="9">
        <f>IF(C10="","",VLOOKUP(C10,Autor!P$5:Q175,2))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 customHeight="1">
      <c r="A11" s="6">
        <f>IF(B11="","",6)</f>
      </c>
      <c r="B11" s="36"/>
      <c r="C11" s="8"/>
      <c r="D11" s="9">
        <f>IF(C11="","",VLOOKUP(C11,Autor!P$5:Q176,2))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 customHeight="1">
      <c r="A12" s="6">
        <f>IF(B12="","",7)</f>
      </c>
      <c r="B12" s="36"/>
      <c r="C12" s="8"/>
      <c r="D12" s="9">
        <f>IF(C12="","",VLOOKUP(C12,Autor!P$5:Q177,2))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 customHeight="1">
      <c r="A13" s="6">
        <f>IF(B13="","",8)</f>
      </c>
      <c r="B13" s="36"/>
      <c r="C13" s="8"/>
      <c r="D13" s="9">
        <f>IF(C13="","",VLOOKUP(C13,Autor!P$5:Q178,2))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 customHeight="1">
      <c r="A14" s="6">
        <f>IF(B14="","",9)</f>
      </c>
      <c r="B14" s="36"/>
      <c r="C14" s="8"/>
      <c r="D14" s="9">
        <f>IF(C14="","",VLOOKUP(C14,Autor!P$5:Q179,2))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 customHeight="1">
      <c r="A15" s="6">
        <f>IF(B15="","",10)</f>
      </c>
      <c r="B15" s="36"/>
      <c r="C15" s="8"/>
      <c r="D15" s="9">
        <f>IF(C15="","",VLOOKUP(C15,Autor!P$5:Q180,2))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 customHeight="1">
      <c r="A16" s="6">
        <f>IF(B16="","",11)</f>
      </c>
      <c r="B16" s="36"/>
      <c r="C16" s="8"/>
      <c r="D16" s="9">
        <f>IF(C16="","",VLOOKUP(C16,Autor!P$5:Q181,2))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 customHeight="1">
      <c r="A17" s="6">
        <f>IF(B17="","",12)</f>
      </c>
      <c r="B17" s="36"/>
      <c r="C17" s="8"/>
      <c r="D17" s="9">
        <f>IF(C17="","",VLOOKUP(C17,Autor!P$5:Q182,2))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 customHeight="1">
      <c r="A18" s="6">
        <f>IF(B18="","",13)</f>
      </c>
      <c r="B18" s="36"/>
      <c r="C18" s="8"/>
      <c r="D18" s="9">
        <f>IF(C18="","",VLOOKUP(C18,Autor!P$5:Q183,2))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 customHeight="1">
      <c r="A19" s="6">
        <f>IF(B19="","",14)</f>
      </c>
      <c r="B19" s="36"/>
      <c r="C19" s="8"/>
      <c r="D19" s="9">
        <f>IF(C19="","",VLOOKUP(C19,Autor!P$5:Q184,2))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 customHeight="1">
      <c r="A20" s="6">
        <f>IF(B20="","",15)</f>
      </c>
      <c r="B20" s="36"/>
      <c r="C20" s="8"/>
      <c r="D20" s="9">
        <f>IF(C20="","",VLOOKUP(C20,Autor!P$5:Q185,2))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 customHeight="1">
      <c r="A21" s="6">
        <f>IF(B21="","",16)</f>
      </c>
      <c r="B21" s="36"/>
      <c r="C21" s="8"/>
      <c r="D21" s="9">
        <f>IF(C21="","",VLOOKUP(C21,Autor!P$5:Q186,2))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 customHeight="1">
      <c r="A22" s="6">
        <f>IF(B22="","",17)</f>
      </c>
      <c r="B22" s="36"/>
      <c r="C22" s="8"/>
      <c r="D22" s="9">
        <f>IF(C22="","",VLOOKUP(C22,Autor!P$5:Q187,2))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 customHeight="1">
      <c r="A23" s="6">
        <f>IF(B23="","",18)</f>
      </c>
      <c r="B23" s="36"/>
      <c r="C23" s="8"/>
      <c r="D23" s="9">
        <f>IF(C23="","",VLOOKUP(C23,Autor!P$5:Q188,2))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 customHeight="1">
      <c r="A24" s="6">
        <f>IF(B24="","",19)</f>
      </c>
      <c r="B24" s="36"/>
      <c r="C24" s="8"/>
      <c r="D24" s="9">
        <f>IF(C24="","",VLOOKUP(C24,Autor!P$5:Q189,2))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 customHeight="1">
      <c r="A25" s="6">
        <f>IF(B25="","",20)</f>
      </c>
      <c r="B25" s="36"/>
      <c r="C25" s="8"/>
      <c r="D25" s="9">
        <f>IF(C25="","",VLOOKUP(C25,Autor!P$5:Q190,2))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 customHeight="1">
      <c r="A26" s="6">
        <f>IF(B26="","",21)</f>
      </c>
      <c r="B26" s="36"/>
      <c r="C26" s="8"/>
      <c r="D26" s="9">
        <f>IF(C26="","",VLOOKUP(C26,Autor!P$5:Q191,2))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 customHeight="1">
      <c r="A27" s="6">
        <f>IF(B27="","",22)</f>
      </c>
      <c r="B27" s="36"/>
      <c r="C27" s="8"/>
      <c r="D27" s="9">
        <f>IF(C27="","",VLOOKUP(C27,Autor!P$5:Q192,2))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 customHeight="1">
      <c r="A28" s="6">
        <f>IF(B28="","",23)</f>
      </c>
      <c r="B28" s="36"/>
      <c r="C28" s="8"/>
      <c r="D28" s="9">
        <f>IF(C28="","",VLOOKUP(C28,Autor!P$5:Q193,2))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 customHeight="1">
      <c r="A29" s="6">
        <f>IF(B29="","",24)</f>
      </c>
      <c r="B29" s="36"/>
      <c r="C29" s="8"/>
      <c r="D29" s="9">
        <f>IF(C29="","",VLOOKUP(C29,Autor!P$5:Q194,2))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 customHeight="1">
      <c r="A30" s="6">
        <f>IF(B30="","",25)</f>
      </c>
      <c r="B30" s="36"/>
      <c r="C30" s="8"/>
      <c r="D30" s="9">
        <f>IF(C30="","",VLOOKUP(C30,Autor!P$5:Q195,2))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 customHeight="1">
      <c r="A31" s="6">
        <f>IF(B31="","",26)</f>
      </c>
      <c r="B31" s="36"/>
      <c r="C31" s="8"/>
      <c r="D31" s="9">
        <f>IF(C31="","",VLOOKUP(C31,Autor!P$5:Q196,2))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4" spans="1:20" ht="12.75" customHeight="1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12.75" customHeight="1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O37" s="14"/>
      <c r="P37" s="14"/>
      <c r="Q37" s="37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O38" s="14"/>
      <c r="P38" s="14"/>
      <c r="Q38" s="37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/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Q39" s="34"/>
      <c r="R39" s="22"/>
      <c r="S39" s="14"/>
      <c r="T39" s="14"/>
    </row>
    <row r="40" spans="1:20" s="26" customFormat="1" ht="12.75" customHeight="1" hidden="1">
      <c r="A40" s="14"/>
      <c r="B40" s="14"/>
      <c r="C40" s="31"/>
      <c r="D40" s="29">
        <v>0.0006944444444444445</v>
      </c>
      <c r="E40" s="31"/>
      <c r="F40" s="22">
        <v>100</v>
      </c>
      <c r="G40" s="20"/>
      <c r="H40" s="20"/>
      <c r="I40" s="20"/>
      <c r="J40" s="20"/>
      <c r="K40" s="20"/>
      <c r="L40" s="22">
        <v>0</v>
      </c>
      <c r="Q40" s="35"/>
      <c r="R40" s="22"/>
      <c r="S40" s="14"/>
      <c r="T40" s="14"/>
    </row>
    <row r="41" spans="1:20" s="26" customFormat="1" ht="12.75" customHeight="1" hidden="1">
      <c r="A41" s="14"/>
      <c r="B41" s="14"/>
      <c r="C41" s="31"/>
      <c r="D41" s="31"/>
      <c r="E41" s="32">
        <v>0.1</v>
      </c>
      <c r="F41" s="22">
        <v>99</v>
      </c>
      <c r="G41" s="31"/>
      <c r="H41" s="32">
        <v>4</v>
      </c>
      <c r="I41" s="32">
        <v>-28</v>
      </c>
      <c r="J41" s="31"/>
      <c r="K41" s="32">
        <v>95</v>
      </c>
      <c r="L41" s="22">
        <v>1</v>
      </c>
      <c r="Q41" s="35"/>
      <c r="R41" s="22"/>
      <c r="S41" s="14"/>
      <c r="T41" s="14"/>
    </row>
    <row r="42" spans="1:20" s="26" customFormat="1" ht="12.75" customHeight="1" hidden="1">
      <c r="A42" s="14"/>
      <c r="B42" s="14"/>
      <c r="C42" s="31"/>
      <c r="D42" s="31"/>
      <c r="E42" s="31"/>
      <c r="F42" s="22">
        <v>98</v>
      </c>
      <c r="G42" s="31"/>
      <c r="H42" s="31"/>
      <c r="I42" s="31"/>
      <c r="J42" s="32">
        <v>1</v>
      </c>
      <c r="K42" s="31"/>
      <c r="L42" s="22">
        <v>2</v>
      </c>
      <c r="Q42" s="35"/>
      <c r="R42" s="22"/>
      <c r="S42" s="14"/>
      <c r="T42" s="14"/>
    </row>
    <row r="43" spans="1:20" s="26" customFormat="1" ht="12.75" customHeight="1" hidden="1">
      <c r="A43" s="14"/>
      <c r="B43" s="14"/>
      <c r="C43" s="32">
        <v>0.1</v>
      </c>
      <c r="D43" s="31"/>
      <c r="E43" s="31"/>
      <c r="F43" s="22">
        <v>97</v>
      </c>
      <c r="G43" s="31"/>
      <c r="H43" s="31"/>
      <c r="I43" s="32">
        <v>-27</v>
      </c>
      <c r="J43" s="31"/>
      <c r="K43" s="32">
        <v>96</v>
      </c>
      <c r="L43" s="22">
        <v>3</v>
      </c>
      <c r="Q43" s="35"/>
      <c r="R43" s="22"/>
      <c r="S43" s="14"/>
      <c r="T43" s="14"/>
    </row>
    <row r="44" spans="1:20" s="26" customFormat="1" ht="12.75" customHeight="1" hidden="1">
      <c r="A44" s="14"/>
      <c r="B44" s="14"/>
      <c r="C44" s="31"/>
      <c r="D44" s="31"/>
      <c r="E44" s="31"/>
      <c r="F44" s="22">
        <v>96</v>
      </c>
      <c r="G44" s="31"/>
      <c r="H44" s="32">
        <v>5</v>
      </c>
      <c r="I44" s="31"/>
      <c r="J44" s="31"/>
      <c r="K44" s="31"/>
      <c r="L44" s="22">
        <v>4</v>
      </c>
      <c r="Q44" s="34"/>
      <c r="R44" s="22"/>
      <c r="S44" s="14"/>
      <c r="T44" s="14"/>
    </row>
    <row r="45" spans="1:20" s="26" customFormat="1" ht="12.75" customHeight="1" hidden="1">
      <c r="A45" s="14"/>
      <c r="B45" s="14"/>
      <c r="C45" s="31"/>
      <c r="D45" s="29">
        <v>0.12152777777777778</v>
      </c>
      <c r="E45" s="31"/>
      <c r="F45" s="22">
        <v>95</v>
      </c>
      <c r="G45" s="31"/>
      <c r="H45" s="31"/>
      <c r="I45" s="32">
        <v>-26</v>
      </c>
      <c r="J45" s="31"/>
      <c r="K45" s="32">
        <v>97</v>
      </c>
      <c r="L45" s="22">
        <v>5</v>
      </c>
      <c r="Q45" s="35"/>
      <c r="R45" s="22"/>
      <c r="S45" s="14"/>
      <c r="T45" s="14"/>
    </row>
    <row r="46" spans="1:20" s="26" customFormat="1" ht="12.75" customHeight="1" hidden="1">
      <c r="A46" s="14"/>
      <c r="B46" s="14"/>
      <c r="C46" s="32">
        <v>5.7</v>
      </c>
      <c r="D46" s="31"/>
      <c r="E46" s="32">
        <v>8.3</v>
      </c>
      <c r="F46" s="22">
        <v>94</v>
      </c>
      <c r="G46" s="31"/>
      <c r="H46" s="31"/>
      <c r="I46" s="31"/>
      <c r="J46" s="31"/>
      <c r="K46" s="31"/>
      <c r="L46" s="22">
        <v>6</v>
      </c>
      <c r="Q46" s="35"/>
      <c r="R46" s="22"/>
      <c r="S46" s="14"/>
      <c r="T46" s="14"/>
    </row>
    <row r="47" spans="1:20" s="26" customFormat="1" ht="12.75" customHeight="1" hidden="1">
      <c r="A47" s="14"/>
      <c r="B47" s="14"/>
      <c r="C47" s="31"/>
      <c r="D47" s="31"/>
      <c r="E47" s="31"/>
      <c r="F47" s="22">
        <v>93</v>
      </c>
      <c r="G47" s="31"/>
      <c r="H47" s="32">
        <v>6</v>
      </c>
      <c r="I47" s="32">
        <v>-25</v>
      </c>
      <c r="J47" s="31"/>
      <c r="K47" s="32">
        <v>98</v>
      </c>
      <c r="L47" s="22">
        <v>7</v>
      </c>
      <c r="Q47" s="35"/>
      <c r="R47" s="22"/>
      <c r="S47" s="14"/>
      <c r="T47" s="14"/>
    </row>
    <row r="48" spans="1:20" s="26" customFormat="1" ht="12.75" customHeight="1" hidden="1">
      <c r="A48" s="14"/>
      <c r="B48" s="14"/>
      <c r="C48" s="31"/>
      <c r="D48" s="31"/>
      <c r="E48" s="31"/>
      <c r="F48" s="22">
        <v>92</v>
      </c>
      <c r="G48" s="31"/>
      <c r="H48" s="31"/>
      <c r="I48" s="31"/>
      <c r="J48" s="32">
        <v>2</v>
      </c>
      <c r="K48" s="32">
        <v>99</v>
      </c>
      <c r="L48" s="22">
        <v>8</v>
      </c>
      <c r="Q48" s="34"/>
      <c r="R48" s="22"/>
      <c r="S48" s="14"/>
      <c r="T48" s="14"/>
    </row>
    <row r="49" spans="1:20" s="26" customFormat="1" ht="12.75" customHeight="1" hidden="1">
      <c r="A49" s="14"/>
      <c r="B49" s="14"/>
      <c r="C49" s="32">
        <v>5.8</v>
      </c>
      <c r="D49" s="29">
        <v>0.12222222222222223</v>
      </c>
      <c r="E49" s="31"/>
      <c r="F49" s="22">
        <v>91</v>
      </c>
      <c r="G49" s="31"/>
      <c r="H49" s="31"/>
      <c r="I49" s="32">
        <v>-24</v>
      </c>
      <c r="J49" s="31"/>
      <c r="K49" s="32">
        <v>100</v>
      </c>
      <c r="L49" s="22">
        <v>9</v>
      </c>
      <c r="Q49" s="35"/>
      <c r="R49" s="22"/>
      <c r="S49" s="14"/>
      <c r="T49" s="14"/>
    </row>
    <row r="50" spans="1:20" s="26" customFormat="1" ht="12.75" customHeight="1" hidden="1">
      <c r="A50" s="14"/>
      <c r="B50" s="14"/>
      <c r="C50" s="31"/>
      <c r="D50" s="31"/>
      <c r="E50" s="31"/>
      <c r="F50" s="22">
        <v>90</v>
      </c>
      <c r="G50" s="31"/>
      <c r="H50" s="32">
        <v>7</v>
      </c>
      <c r="I50" s="31"/>
      <c r="J50" s="31"/>
      <c r="K50" s="32">
        <v>101</v>
      </c>
      <c r="L50" s="22">
        <v>10</v>
      </c>
      <c r="Q50" s="35"/>
      <c r="R50" s="22"/>
      <c r="S50" s="14"/>
      <c r="T50" s="14"/>
    </row>
    <row r="51" spans="1:20" s="26" customFormat="1" ht="12.75" customHeight="1" hidden="1">
      <c r="A51" s="14"/>
      <c r="B51" s="14"/>
      <c r="C51" s="31"/>
      <c r="D51" s="31"/>
      <c r="E51" s="32">
        <v>8.4</v>
      </c>
      <c r="F51" s="22">
        <v>89</v>
      </c>
      <c r="G51" s="31"/>
      <c r="H51" s="31"/>
      <c r="I51" s="32">
        <v>-23</v>
      </c>
      <c r="J51" s="31"/>
      <c r="K51" s="32">
        <v>102</v>
      </c>
      <c r="L51" s="22">
        <v>11</v>
      </c>
      <c r="Q51" s="34"/>
      <c r="R51" s="22"/>
      <c r="S51" s="14"/>
      <c r="T51" s="14"/>
    </row>
    <row r="52" spans="1:20" s="26" customFormat="1" ht="12.75" customHeight="1" hidden="1">
      <c r="A52" s="14"/>
      <c r="B52" s="14"/>
      <c r="C52" s="32">
        <v>5.9</v>
      </c>
      <c r="D52" s="29">
        <v>0.12291666666666667</v>
      </c>
      <c r="E52" s="31"/>
      <c r="F52" s="22">
        <v>88</v>
      </c>
      <c r="G52" s="31"/>
      <c r="H52" s="31"/>
      <c r="I52" s="31"/>
      <c r="J52" s="31"/>
      <c r="K52" s="32">
        <v>103</v>
      </c>
      <c r="L52" s="22">
        <v>12</v>
      </c>
      <c r="Q52" s="35"/>
      <c r="R52" s="22"/>
      <c r="S52" s="14"/>
      <c r="T52" s="14"/>
    </row>
    <row r="53" spans="1:20" s="26" customFormat="1" ht="12.75" customHeight="1" hidden="1">
      <c r="A53" s="14"/>
      <c r="B53" s="14"/>
      <c r="C53" s="31"/>
      <c r="D53" s="31"/>
      <c r="E53" s="31"/>
      <c r="F53" s="22">
        <v>87</v>
      </c>
      <c r="G53" s="31"/>
      <c r="H53" s="32">
        <v>8</v>
      </c>
      <c r="I53" s="32">
        <v>-22</v>
      </c>
      <c r="J53" s="32">
        <v>3</v>
      </c>
      <c r="K53" s="32">
        <v>104</v>
      </c>
      <c r="L53" s="22">
        <v>13</v>
      </c>
      <c r="Q53" s="35"/>
      <c r="R53" s="22"/>
      <c r="S53" s="14"/>
      <c r="T53" s="14"/>
    </row>
    <row r="54" spans="1:20" s="26" customFormat="1" ht="12.75" customHeight="1" hidden="1">
      <c r="A54" s="14"/>
      <c r="B54" s="14"/>
      <c r="C54" s="32">
        <v>6</v>
      </c>
      <c r="D54" s="31"/>
      <c r="E54" s="31"/>
      <c r="F54" s="22">
        <v>86</v>
      </c>
      <c r="G54" s="31"/>
      <c r="H54" s="31"/>
      <c r="I54" s="31"/>
      <c r="J54" s="31"/>
      <c r="K54" s="32">
        <v>105</v>
      </c>
      <c r="L54" s="22">
        <v>14</v>
      </c>
      <c r="Q54" s="34"/>
      <c r="R54" s="22"/>
      <c r="S54" s="14"/>
      <c r="T54" s="14"/>
    </row>
    <row r="55" spans="1:20" s="26" customFormat="1" ht="12.75" customHeight="1" hidden="1">
      <c r="A55" s="14"/>
      <c r="B55" s="14"/>
      <c r="C55" s="31"/>
      <c r="D55" s="29">
        <v>0.12361111111111112</v>
      </c>
      <c r="E55" s="32">
        <v>8.5</v>
      </c>
      <c r="F55" s="22">
        <v>85</v>
      </c>
      <c r="G55" s="31"/>
      <c r="H55" s="31"/>
      <c r="I55" s="32">
        <v>-21</v>
      </c>
      <c r="J55" s="31"/>
      <c r="K55" s="32">
        <v>106</v>
      </c>
      <c r="L55" s="22">
        <v>15</v>
      </c>
      <c r="Q55" s="35"/>
      <c r="R55" s="22"/>
      <c r="S55" s="14"/>
      <c r="T55" s="14"/>
    </row>
    <row r="56" spans="1:20" s="26" customFormat="1" ht="12.75" customHeight="1" hidden="1">
      <c r="A56" s="14"/>
      <c r="B56" s="14"/>
      <c r="C56" s="32">
        <v>6.1</v>
      </c>
      <c r="D56" s="31"/>
      <c r="E56" s="31"/>
      <c r="F56" s="22">
        <v>84</v>
      </c>
      <c r="G56" s="31"/>
      <c r="H56" s="32">
        <v>9</v>
      </c>
      <c r="I56" s="31"/>
      <c r="J56" s="31"/>
      <c r="K56" s="32">
        <v>107</v>
      </c>
      <c r="L56" s="22">
        <v>16</v>
      </c>
      <c r="Q56" s="35"/>
      <c r="R56" s="22"/>
      <c r="S56" s="14"/>
      <c r="T56" s="14"/>
    </row>
    <row r="57" spans="1:20" s="26" customFormat="1" ht="12.75" customHeight="1" hidden="1">
      <c r="A57" s="14"/>
      <c r="B57" s="14"/>
      <c r="C57" s="31"/>
      <c r="D57" s="31"/>
      <c r="E57" s="31"/>
      <c r="F57" s="22">
        <v>83</v>
      </c>
      <c r="G57" s="31"/>
      <c r="H57" s="31"/>
      <c r="I57" s="32">
        <v>-20</v>
      </c>
      <c r="J57" s="32">
        <v>4</v>
      </c>
      <c r="K57" s="32">
        <v>108</v>
      </c>
      <c r="L57" s="22">
        <v>17</v>
      </c>
      <c r="Q57" s="34"/>
      <c r="R57" s="22"/>
      <c r="S57" s="14"/>
      <c r="T57" s="14"/>
    </row>
    <row r="58" spans="1:20" s="26" customFormat="1" ht="12.75" customHeight="1" hidden="1">
      <c r="A58" s="14"/>
      <c r="B58" s="14"/>
      <c r="C58" s="32">
        <v>6.2</v>
      </c>
      <c r="D58" s="29">
        <v>0.12430555555555556</v>
      </c>
      <c r="E58" s="32">
        <v>8.6</v>
      </c>
      <c r="F58" s="22">
        <v>82</v>
      </c>
      <c r="G58" s="31"/>
      <c r="H58" s="31"/>
      <c r="I58" s="31"/>
      <c r="J58" s="31"/>
      <c r="K58" s="32">
        <v>109</v>
      </c>
      <c r="L58" s="22">
        <v>18</v>
      </c>
      <c r="Q58" s="35"/>
      <c r="R58" s="22"/>
      <c r="S58" s="14"/>
      <c r="T58" s="14"/>
    </row>
    <row r="59" spans="1:20" s="26" customFormat="1" ht="12.75" customHeight="1" hidden="1">
      <c r="A59" s="14"/>
      <c r="B59" s="14"/>
      <c r="C59" s="38"/>
      <c r="D59" s="31"/>
      <c r="E59" s="31"/>
      <c r="F59" s="22">
        <v>81</v>
      </c>
      <c r="G59" s="31"/>
      <c r="H59" s="32">
        <v>10</v>
      </c>
      <c r="I59" s="32">
        <v>-19</v>
      </c>
      <c r="J59" s="31"/>
      <c r="K59" s="32">
        <v>110</v>
      </c>
      <c r="L59" s="22">
        <v>19</v>
      </c>
      <c r="Q59" s="34"/>
      <c r="R59" s="22"/>
      <c r="S59" s="14"/>
      <c r="T59" s="14"/>
    </row>
    <row r="60" spans="1:20" s="26" customFormat="1" ht="12.75" customHeight="1" hidden="1">
      <c r="A60" s="14"/>
      <c r="B60" s="14"/>
      <c r="C60" s="32">
        <v>6.3</v>
      </c>
      <c r="D60" s="29">
        <v>0.125</v>
      </c>
      <c r="E60" s="32">
        <v>8.7</v>
      </c>
      <c r="F60" s="22">
        <v>80</v>
      </c>
      <c r="G60" s="31"/>
      <c r="H60" s="31"/>
      <c r="I60" s="31"/>
      <c r="J60" s="32">
        <v>5</v>
      </c>
      <c r="K60" s="32">
        <v>111</v>
      </c>
      <c r="L60" s="22">
        <v>20</v>
      </c>
      <c r="Q60" s="35"/>
      <c r="R60" s="22"/>
      <c r="S60" s="14"/>
      <c r="T60" s="14"/>
    </row>
    <row r="61" spans="1:20" s="26" customFormat="1" ht="12.75" customHeight="1" hidden="1">
      <c r="A61" s="14"/>
      <c r="B61" s="14"/>
      <c r="C61" s="31"/>
      <c r="D61" s="31"/>
      <c r="E61" s="32">
        <v>8.8</v>
      </c>
      <c r="F61" s="22">
        <v>79</v>
      </c>
      <c r="G61" s="31"/>
      <c r="H61" s="31"/>
      <c r="I61" s="32">
        <v>-18</v>
      </c>
      <c r="J61" s="31"/>
      <c r="K61" s="32">
        <v>112</v>
      </c>
      <c r="L61" s="22">
        <v>21</v>
      </c>
      <c r="Q61" s="34"/>
      <c r="R61" s="22"/>
      <c r="S61" s="14"/>
      <c r="T61" s="14"/>
    </row>
    <row r="62" spans="1:20" s="26" customFormat="1" ht="12.75" customHeight="1" hidden="1">
      <c r="A62" s="14"/>
      <c r="B62" s="14"/>
      <c r="C62" s="32">
        <v>6.4</v>
      </c>
      <c r="D62" s="29">
        <v>0.12569444444444444</v>
      </c>
      <c r="E62" s="32">
        <v>8.9</v>
      </c>
      <c r="F62" s="22">
        <v>78</v>
      </c>
      <c r="G62" s="31"/>
      <c r="H62" s="32">
        <v>11</v>
      </c>
      <c r="I62" s="32">
        <v>-17</v>
      </c>
      <c r="J62" s="32">
        <v>6</v>
      </c>
      <c r="K62" s="32">
        <v>114</v>
      </c>
      <c r="L62" s="22">
        <v>22</v>
      </c>
      <c r="Q62" s="35"/>
      <c r="R62" s="22"/>
      <c r="S62" s="14"/>
      <c r="T62" s="14"/>
    </row>
    <row r="63" spans="1:20" s="26" customFormat="1" ht="12.75" customHeight="1" hidden="1">
      <c r="A63" s="14"/>
      <c r="B63" s="14"/>
      <c r="C63" s="31"/>
      <c r="D63" s="31"/>
      <c r="E63" s="32">
        <v>9</v>
      </c>
      <c r="F63" s="22">
        <v>77</v>
      </c>
      <c r="G63" s="31"/>
      <c r="H63" s="31"/>
      <c r="I63" s="32">
        <v>-16</v>
      </c>
      <c r="J63" s="32">
        <v>7</v>
      </c>
      <c r="K63" s="32">
        <v>116</v>
      </c>
      <c r="L63" s="22">
        <v>23</v>
      </c>
      <c r="Q63" s="34"/>
      <c r="R63" s="22"/>
      <c r="S63" s="14"/>
      <c r="T63" s="14"/>
    </row>
    <row r="64" spans="1:20" s="26" customFormat="1" ht="12.75" customHeight="1" hidden="1">
      <c r="A64" s="14"/>
      <c r="B64" s="14"/>
      <c r="C64" s="32">
        <v>6.5</v>
      </c>
      <c r="D64" s="29">
        <v>0.12638888888888888</v>
      </c>
      <c r="E64" s="32">
        <v>9.1</v>
      </c>
      <c r="F64" s="22">
        <v>76</v>
      </c>
      <c r="G64" s="31"/>
      <c r="H64" s="32">
        <v>12</v>
      </c>
      <c r="I64" s="31"/>
      <c r="J64" s="32">
        <v>8</v>
      </c>
      <c r="K64" s="32">
        <v>118</v>
      </c>
      <c r="L64" s="22">
        <v>24</v>
      </c>
      <c r="Q64" s="34"/>
      <c r="R64" s="22"/>
      <c r="S64" s="14"/>
      <c r="T64" s="14"/>
    </row>
    <row r="65" spans="1:20" s="26" customFormat="1" ht="12.75" customHeight="1" hidden="1">
      <c r="A65" s="14"/>
      <c r="B65" s="14"/>
      <c r="C65" s="31"/>
      <c r="D65" s="29">
        <v>0.1277777777777778</v>
      </c>
      <c r="E65" s="32">
        <v>9.2</v>
      </c>
      <c r="F65" s="22">
        <v>75</v>
      </c>
      <c r="G65" s="31"/>
      <c r="H65" s="31"/>
      <c r="I65" s="32">
        <v>-15</v>
      </c>
      <c r="J65" s="32">
        <v>9</v>
      </c>
      <c r="K65" s="32">
        <v>120</v>
      </c>
      <c r="L65" s="22">
        <v>25</v>
      </c>
      <c r="Q65" s="34"/>
      <c r="R65" s="22"/>
      <c r="S65" s="14"/>
      <c r="T65" s="14"/>
    </row>
    <row r="66" spans="1:20" s="26" customFormat="1" ht="12.75" customHeight="1" hidden="1">
      <c r="A66" s="14"/>
      <c r="B66" s="14"/>
      <c r="C66" s="32">
        <v>6.6</v>
      </c>
      <c r="D66" s="29">
        <v>0.12847222222222224</v>
      </c>
      <c r="E66" s="32">
        <v>9.3</v>
      </c>
      <c r="F66" s="22">
        <v>74</v>
      </c>
      <c r="G66" s="31"/>
      <c r="H66" s="32">
        <v>13</v>
      </c>
      <c r="I66" s="31"/>
      <c r="J66" s="32">
        <v>10</v>
      </c>
      <c r="K66" s="32">
        <v>122</v>
      </c>
      <c r="L66" s="22">
        <v>26</v>
      </c>
      <c r="Q66" s="34"/>
      <c r="R66" s="22"/>
      <c r="S66" s="14"/>
      <c r="T66" s="14"/>
    </row>
    <row r="67" spans="1:20" s="26" customFormat="1" ht="12.75" customHeight="1" hidden="1">
      <c r="A67" s="14"/>
      <c r="B67" s="14"/>
      <c r="C67" s="31"/>
      <c r="D67" s="29">
        <v>0.12916666666666668</v>
      </c>
      <c r="E67" s="32">
        <v>9.4</v>
      </c>
      <c r="F67" s="22">
        <v>73</v>
      </c>
      <c r="G67" s="31"/>
      <c r="H67" s="31"/>
      <c r="I67" s="32">
        <v>-14</v>
      </c>
      <c r="J67" s="31"/>
      <c r="K67" s="32">
        <v>124</v>
      </c>
      <c r="L67" s="22">
        <v>27</v>
      </c>
      <c r="Q67" s="34"/>
      <c r="R67" s="22"/>
      <c r="S67" s="14"/>
      <c r="T67" s="14"/>
    </row>
    <row r="68" spans="1:20" s="26" customFormat="1" ht="12.75" customHeight="1" hidden="1">
      <c r="A68" s="14"/>
      <c r="B68" s="14"/>
      <c r="C68" s="32">
        <v>6.7</v>
      </c>
      <c r="D68" s="29">
        <v>0.13055555555555556</v>
      </c>
      <c r="E68" s="32">
        <v>9.5</v>
      </c>
      <c r="F68" s="22">
        <v>72</v>
      </c>
      <c r="G68" s="31"/>
      <c r="H68" s="32">
        <v>14</v>
      </c>
      <c r="I68" s="32">
        <v>-13</v>
      </c>
      <c r="J68" s="32">
        <v>11</v>
      </c>
      <c r="K68" s="32">
        <v>126</v>
      </c>
      <c r="L68" s="22">
        <v>28</v>
      </c>
      <c r="Q68" s="34"/>
      <c r="R68" s="22"/>
      <c r="S68" s="14"/>
      <c r="T68" s="14"/>
    </row>
    <row r="69" spans="1:20" s="26" customFormat="1" ht="12.75" customHeight="1" hidden="1">
      <c r="A69" s="14"/>
      <c r="B69" s="14"/>
      <c r="C69" s="31"/>
      <c r="D69" s="29">
        <v>0.13194444444444445</v>
      </c>
      <c r="E69" s="32">
        <v>9.6</v>
      </c>
      <c r="F69" s="22">
        <v>71</v>
      </c>
      <c r="G69" s="31"/>
      <c r="H69" s="31"/>
      <c r="I69" s="32">
        <v>-12</v>
      </c>
      <c r="J69" s="32">
        <v>12</v>
      </c>
      <c r="K69" s="32">
        <v>128</v>
      </c>
      <c r="L69" s="22">
        <v>29</v>
      </c>
      <c r="Q69" s="34"/>
      <c r="R69" s="22"/>
      <c r="S69" s="14"/>
      <c r="T69" s="14"/>
    </row>
    <row r="70" spans="1:20" s="26" customFormat="1" ht="12.75" customHeight="1" hidden="1">
      <c r="A70" s="14"/>
      <c r="B70" s="14"/>
      <c r="C70" s="32">
        <v>6.8</v>
      </c>
      <c r="D70" s="29">
        <v>0.13333333333333333</v>
      </c>
      <c r="E70" s="32">
        <v>9.7</v>
      </c>
      <c r="F70" s="22">
        <v>70</v>
      </c>
      <c r="G70" s="31"/>
      <c r="H70" s="32">
        <v>15</v>
      </c>
      <c r="I70" s="31"/>
      <c r="J70" s="32">
        <v>13</v>
      </c>
      <c r="K70" s="32">
        <v>130</v>
      </c>
      <c r="L70" s="22">
        <v>30</v>
      </c>
      <c r="Q70" s="34"/>
      <c r="R70" s="22"/>
      <c r="S70" s="14"/>
      <c r="T70" s="14"/>
    </row>
    <row r="71" spans="1:20" s="26" customFormat="1" ht="12.75" customHeight="1" hidden="1">
      <c r="A71" s="14"/>
      <c r="B71" s="14"/>
      <c r="C71" s="32">
        <v>6.9</v>
      </c>
      <c r="D71" s="29">
        <v>0.13472222222222222</v>
      </c>
      <c r="E71" s="32">
        <v>9.8</v>
      </c>
      <c r="F71" s="22">
        <v>69</v>
      </c>
      <c r="G71" s="31"/>
      <c r="H71" s="31"/>
      <c r="I71" s="32">
        <v>-11</v>
      </c>
      <c r="J71" s="31"/>
      <c r="K71" s="32">
        <v>133</v>
      </c>
      <c r="L71" s="22">
        <v>31</v>
      </c>
      <c r="Q71" s="34"/>
      <c r="R71" s="22"/>
      <c r="S71" s="14"/>
      <c r="T71" s="14"/>
    </row>
    <row r="72" spans="1:20" s="26" customFormat="1" ht="12.75" customHeight="1" hidden="1">
      <c r="A72" s="14"/>
      <c r="B72" s="14"/>
      <c r="C72" s="32">
        <v>7</v>
      </c>
      <c r="D72" s="29">
        <v>0.1361111111111111</v>
      </c>
      <c r="E72" s="32">
        <v>9.9</v>
      </c>
      <c r="F72" s="22">
        <v>68</v>
      </c>
      <c r="G72" s="31"/>
      <c r="H72" s="32">
        <v>16</v>
      </c>
      <c r="I72" s="32">
        <v>-10</v>
      </c>
      <c r="J72" s="32">
        <v>14</v>
      </c>
      <c r="K72" s="32">
        <v>135</v>
      </c>
      <c r="L72" s="22">
        <v>32</v>
      </c>
      <c r="Q72" s="34"/>
      <c r="R72" s="22"/>
      <c r="S72" s="14"/>
      <c r="T72" s="14"/>
    </row>
    <row r="73" spans="1:20" s="26" customFormat="1" ht="12.75" customHeight="1" hidden="1">
      <c r="A73" s="14"/>
      <c r="B73" s="14"/>
      <c r="C73" s="32">
        <v>7.1</v>
      </c>
      <c r="D73" s="29">
        <v>0.13819444444444443</v>
      </c>
      <c r="E73" s="32">
        <v>10</v>
      </c>
      <c r="F73" s="22">
        <v>67</v>
      </c>
      <c r="G73" s="31"/>
      <c r="H73" s="31"/>
      <c r="I73" s="31"/>
      <c r="J73" s="32">
        <v>15</v>
      </c>
      <c r="K73" s="32">
        <v>137</v>
      </c>
      <c r="L73" s="22">
        <v>33</v>
      </c>
      <c r="Q73" s="34"/>
      <c r="R73" s="22"/>
      <c r="S73" s="14"/>
      <c r="T73" s="14"/>
    </row>
    <row r="74" spans="1:20" s="26" customFormat="1" ht="12.75" customHeight="1" hidden="1">
      <c r="A74" s="14"/>
      <c r="B74" s="14"/>
      <c r="C74" s="32">
        <v>7.2</v>
      </c>
      <c r="D74" s="29">
        <v>0.14027777777777778</v>
      </c>
      <c r="E74" s="32">
        <v>10.1</v>
      </c>
      <c r="F74" s="22">
        <v>66</v>
      </c>
      <c r="G74" s="31"/>
      <c r="H74" s="32">
        <v>17</v>
      </c>
      <c r="I74" s="32">
        <v>-9</v>
      </c>
      <c r="J74" s="32">
        <v>16</v>
      </c>
      <c r="K74" s="32">
        <v>140</v>
      </c>
      <c r="L74" s="22">
        <v>34</v>
      </c>
      <c r="Q74" s="34"/>
      <c r="R74" s="22"/>
      <c r="S74" s="14"/>
      <c r="T74" s="14"/>
    </row>
    <row r="75" spans="1:20" s="26" customFormat="1" ht="12.75" customHeight="1" hidden="1">
      <c r="A75" s="14"/>
      <c r="B75" s="14"/>
      <c r="C75" s="31"/>
      <c r="D75" s="29">
        <v>0.1423611111111111</v>
      </c>
      <c r="E75" s="32">
        <v>10.3</v>
      </c>
      <c r="F75" s="22">
        <v>65</v>
      </c>
      <c r="G75" s="31"/>
      <c r="H75" s="31"/>
      <c r="I75" s="32">
        <v>-8</v>
      </c>
      <c r="J75" s="31"/>
      <c r="K75" s="32">
        <v>142</v>
      </c>
      <c r="L75" s="22">
        <v>35</v>
      </c>
      <c r="Q75" s="34"/>
      <c r="R75" s="22"/>
      <c r="S75" s="14"/>
      <c r="T75" s="14"/>
    </row>
    <row r="76" spans="1:20" s="26" customFormat="1" ht="12.75" customHeight="1" hidden="1">
      <c r="A76" s="14"/>
      <c r="B76" s="14"/>
      <c r="C76" s="32">
        <v>7.3</v>
      </c>
      <c r="D76" s="29">
        <v>0.14375</v>
      </c>
      <c r="E76" s="32">
        <v>10.4</v>
      </c>
      <c r="F76" s="22">
        <v>64</v>
      </c>
      <c r="G76" s="31"/>
      <c r="H76" s="32">
        <v>18</v>
      </c>
      <c r="I76" s="32">
        <v>-7</v>
      </c>
      <c r="J76" s="32">
        <v>17</v>
      </c>
      <c r="K76" s="32">
        <v>144</v>
      </c>
      <c r="L76" s="22">
        <v>36</v>
      </c>
      <c r="Q76" s="34"/>
      <c r="R76" s="22"/>
      <c r="S76" s="14"/>
      <c r="T76" s="14"/>
    </row>
    <row r="77" spans="1:20" s="26" customFormat="1" ht="12.75" customHeight="1" hidden="1">
      <c r="A77" s="14"/>
      <c r="B77" s="14"/>
      <c r="C77" s="32">
        <v>7.4</v>
      </c>
      <c r="D77" s="29">
        <v>0.14583333333333334</v>
      </c>
      <c r="E77" s="32">
        <v>10.5</v>
      </c>
      <c r="F77" s="22">
        <v>63</v>
      </c>
      <c r="G77" s="31"/>
      <c r="H77" s="31"/>
      <c r="I77" s="31"/>
      <c r="J77" s="32">
        <v>18</v>
      </c>
      <c r="K77" s="32">
        <v>147</v>
      </c>
      <c r="L77" s="22">
        <v>37</v>
      </c>
      <c r="Q77" s="34"/>
      <c r="R77" s="22"/>
      <c r="S77" s="14"/>
      <c r="T77" s="14"/>
    </row>
    <row r="78" spans="1:20" s="26" customFormat="1" ht="12.75" customHeight="1" hidden="1">
      <c r="A78" s="14"/>
      <c r="B78" s="14"/>
      <c r="C78" s="32">
        <v>7.5</v>
      </c>
      <c r="D78" s="29">
        <v>0.14791666666666667</v>
      </c>
      <c r="E78" s="32">
        <v>10.6</v>
      </c>
      <c r="F78" s="22">
        <v>62</v>
      </c>
      <c r="G78" s="31"/>
      <c r="H78" s="32">
        <v>19</v>
      </c>
      <c r="I78" s="32">
        <v>-6</v>
      </c>
      <c r="J78" s="32">
        <v>19</v>
      </c>
      <c r="K78" s="32">
        <v>149</v>
      </c>
      <c r="L78" s="22">
        <v>38</v>
      </c>
      <c r="Q78" s="34"/>
      <c r="R78" s="22"/>
      <c r="S78" s="14"/>
      <c r="T78" s="14"/>
    </row>
    <row r="79" spans="1:20" s="26" customFormat="1" ht="12.75" customHeight="1" hidden="1">
      <c r="A79" s="14"/>
      <c r="B79" s="14"/>
      <c r="C79" s="32">
        <v>7.6</v>
      </c>
      <c r="D79" s="29">
        <v>0.15</v>
      </c>
      <c r="E79" s="32">
        <v>10.7</v>
      </c>
      <c r="F79" s="22">
        <v>61</v>
      </c>
      <c r="G79" s="31"/>
      <c r="H79" s="31"/>
      <c r="I79" s="32">
        <v>-5</v>
      </c>
      <c r="J79" s="31"/>
      <c r="K79" s="32">
        <v>151</v>
      </c>
      <c r="L79" s="22">
        <v>39</v>
      </c>
      <c r="Q79" s="34"/>
      <c r="R79" s="22"/>
      <c r="S79" s="14"/>
      <c r="T79" s="14"/>
    </row>
    <row r="80" spans="1:20" s="26" customFormat="1" ht="12.75" customHeight="1" hidden="1">
      <c r="A80" s="14"/>
      <c r="B80" s="14"/>
      <c r="C80" s="32">
        <v>7.7</v>
      </c>
      <c r="D80" s="29">
        <v>0.15208333333333332</v>
      </c>
      <c r="E80" s="32">
        <v>10.8</v>
      </c>
      <c r="F80" s="22">
        <v>60</v>
      </c>
      <c r="G80" s="31"/>
      <c r="H80" s="32">
        <v>20</v>
      </c>
      <c r="I80" s="31"/>
      <c r="J80" s="32">
        <v>20</v>
      </c>
      <c r="K80" s="32">
        <v>154</v>
      </c>
      <c r="L80" s="22">
        <v>40</v>
      </c>
      <c r="Q80" s="34"/>
      <c r="R80" s="22"/>
      <c r="S80" s="14"/>
      <c r="T80" s="14"/>
    </row>
    <row r="81" spans="1:20" s="26" customFormat="1" ht="12.75" customHeight="1" hidden="1">
      <c r="A81" s="14"/>
      <c r="B81" s="14"/>
      <c r="C81" s="31"/>
      <c r="D81" s="29">
        <v>0.15486111111111112</v>
      </c>
      <c r="E81" s="32">
        <v>11</v>
      </c>
      <c r="F81" s="22">
        <v>59</v>
      </c>
      <c r="G81" s="31"/>
      <c r="H81" s="31"/>
      <c r="I81" s="32">
        <v>-4</v>
      </c>
      <c r="J81" s="32">
        <v>21</v>
      </c>
      <c r="K81" s="32">
        <v>156</v>
      </c>
      <c r="L81" s="22">
        <v>41</v>
      </c>
      <c r="Q81" s="34"/>
      <c r="R81" s="22"/>
      <c r="S81" s="14"/>
      <c r="T81" s="14"/>
    </row>
    <row r="82" spans="1:20" s="26" customFormat="1" ht="12.75" customHeight="1" hidden="1">
      <c r="A82" s="14"/>
      <c r="B82" s="14"/>
      <c r="C82" s="32">
        <v>7.8</v>
      </c>
      <c r="D82" s="29">
        <v>0.15763888888888888</v>
      </c>
      <c r="E82" s="32">
        <v>11.1</v>
      </c>
      <c r="F82" s="22">
        <v>58</v>
      </c>
      <c r="G82" s="32">
        <v>1</v>
      </c>
      <c r="H82" s="32">
        <v>21</v>
      </c>
      <c r="I82" s="32">
        <v>-3</v>
      </c>
      <c r="J82" s="32">
        <v>22</v>
      </c>
      <c r="K82" s="32">
        <v>158</v>
      </c>
      <c r="L82" s="22">
        <v>42</v>
      </c>
      <c r="Q82" s="34"/>
      <c r="R82" s="22"/>
      <c r="S82" s="14"/>
      <c r="T82" s="14"/>
    </row>
    <row r="83" spans="1:20" s="26" customFormat="1" ht="12.75" customHeight="1" hidden="1">
      <c r="A83" s="14"/>
      <c r="B83" s="14"/>
      <c r="C83" s="32">
        <v>7.9</v>
      </c>
      <c r="D83" s="29">
        <v>0.16041666666666668</v>
      </c>
      <c r="E83" s="32">
        <v>11.2</v>
      </c>
      <c r="F83" s="22">
        <v>57</v>
      </c>
      <c r="G83" s="31"/>
      <c r="H83" s="31"/>
      <c r="I83" s="31"/>
      <c r="J83" s="31"/>
      <c r="K83" s="32">
        <v>161</v>
      </c>
      <c r="L83" s="22">
        <v>43</v>
      </c>
      <c r="Q83" s="34"/>
      <c r="R83" s="22"/>
      <c r="S83" s="14"/>
      <c r="T83" s="14"/>
    </row>
    <row r="84" spans="1:20" s="26" customFormat="1" ht="12.75" customHeight="1" hidden="1">
      <c r="A84" s="14"/>
      <c r="B84" s="14"/>
      <c r="C84" s="32">
        <v>8</v>
      </c>
      <c r="D84" s="29">
        <v>0.16319444444444445</v>
      </c>
      <c r="E84" s="32">
        <v>11.3</v>
      </c>
      <c r="F84" s="22">
        <v>56</v>
      </c>
      <c r="G84" s="31"/>
      <c r="H84" s="32">
        <v>22</v>
      </c>
      <c r="I84" s="32">
        <v>-2</v>
      </c>
      <c r="J84" s="32">
        <v>23</v>
      </c>
      <c r="K84" s="32">
        <v>163</v>
      </c>
      <c r="L84" s="22">
        <v>44</v>
      </c>
      <c r="Q84" s="34"/>
      <c r="R84" s="22"/>
      <c r="S84" s="14"/>
      <c r="T84" s="14"/>
    </row>
    <row r="85" spans="1:20" s="26" customFormat="1" ht="12.75" customHeight="1" hidden="1">
      <c r="A85" s="14"/>
      <c r="B85" s="14"/>
      <c r="C85" s="32">
        <v>8.1</v>
      </c>
      <c r="D85" s="29">
        <v>0.16597222222222222</v>
      </c>
      <c r="E85" s="32">
        <v>11.4</v>
      </c>
      <c r="F85" s="22">
        <v>55</v>
      </c>
      <c r="G85" s="31"/>
      <c r="H85" s="31"/>
      <c r="I85" s="32">
        <v>-1</v>
      </c>
      <c r="J85" s="32">
        <v>24</v>
      </c>
      <c r="K85" s="32">
        <v>165</v>
      </c>
      <c r="L85" s="22">
        <v>45</v>
      </c>
      <c r="Q85" s="34"/>
      <c r="R85" s="22"/>
      <c r="S85" s="14"/>
      <c r="T85" s="14"/>
    </row>
    <row r="86" spans="1:20" s="26" customFormat="1" ht="12.75" customHeight="1" hidden="1">
      <c r="A86" s="14"/>
      <c r="B86" s="14"/>
      <c r="C86" s="32">
        <v>8.2</v>
      </c>
      <c r="D86" s="29">
        <v>0.16805555555555554</v>
      </c>
      <c r="E86" s="32">
        <v>11.5</v>
      </c>
      <c r="F86" s="22">
        <v>54</v>
      </c>
      <c r="G86" s="32">
        <v>2</v>
      </c>
      <c r="H86" s="32">
        <v>23</v>
      </c>
      <c r="I86" s="31"/>
      <c r="J86" s="32">
        <v>25</v>
      </c>
      <c r="K86" s="32">
        <v>168</v>
      </c>
      <c r="L86" s="22">
        <v>46</v>
      </c>
      <c r="Q86" s="34"/>
      <c r="R86" s="22"/>
      <c r="S86" s="14"/>
      <c r="T86" s="14"/>
    </row>
    <row r="87" spans="1:20" s="26" customFormat="1" ht="12.75" customHeight="1" hidden="1">
      <c r="A87" s="14"/>
      <c r="B87" s="14"/>
      <c r="C87" s="31"/>
      <c r="D87" s="29">
        <v>0.1708333333333333</v>
      </c>
      <c r="E87" s="32">
        <v>11.7</v>
      </c>
      <c r="F87" s="22">
        <v>53</v>
      </c>
      <c r="G87" s="31"/>
      <c r="H87" s="31"/>
      <c r="I87" s="32">
        <v>0</v>
      </c>
      <c r="J87" s="31"/>
      <c r="K87" s="32">
        <v>170</v>
      </c>
      <c r="L87" s="22">
        <v>47</v>
      </c>
      <c r="Q87" s="34"/>
      <c r="R87" s="22"/>
      <c r="S87" s="14"/>
      <c r="T87" s="14"/>
    </row>
    <row r="88" spans="1:20" s="26" customFormat="1" ht="12.75" customHeight="1" hidden="1">
      <c r="A88" s="14"/>
      <c r="B88" s="14"/>
      <c r="C88" s="32">
        <v>8.3</v>
      </c>
      <c r="D88" s="29">
        <v>0.17361111111111113</v>
      </c>
      <c r="E88" s="32">
        <v>11.8</v>
      </c>
      <c r="F88" s="22">
        <v>52</v>
      </c>
      <c r="G88" s="31"/>
      <c r="H88" s="32">
        <v>24</v>
      </c>
      <c r="I88" s="32">
        <v>1</v>
      </c>
      <c r="J88" s="32">
        <v>26</v>
      </c>
      <c r="K88" s="32">
        <v>172</v>
      </c>
      <c r="L88" s="22">
        <v>48</v>
      </c>
      <c r="Q88" s="34"/>
      <c r="R88" s="22"/>
      <c r="S88" s="14"/>
      <c r="T88" s="14"/>
    </row>
    <row r="89" spans="1:20" s="26" customFormat="1" ht="12.75" customHeight="1" hidden="1">
      <c r="A89" s="14"/>
      <c r="B89" s="14"/>
      <c r="C89" s="32">
        <v>8.4</v>
      </c>
      <c r="D89" s="29">
        <v>0.1763888888888889</v>
      </c>
      <c r="E89" s="32">
        <v>11.9</v>
      </c>
      <c r="F89" s="22">
        <v>51</v>
      </c>
      <c r="G89" s="31"/>
      <c r="H89" s="31"/>
      <c r="I89" s="31"/>
      <c r="J89" s="32">
        <v>27</v>
      </c>
      <c r="K89" s="32">
        <v>175</v>
      </c>
      <c r="L89" s="22">
        <v>49</v>
      </c>
      <c r="Q89" s="34"/>
      <c r="R89" s="22"/>
      <c r="S89" s="14"/>
      <c r="T89" s="14"/>
    </row>
    <row r="90" spans="1:20" s="26" customFormat="1" ht="12.75" customHeight="1" hidden="1">
      <c r="A90" s="14"/>
      <c r="B90" s="14"/>
      <c r="C90" s="32">
        <v>8.5</v>
      </c>
      <c r="D90" s="29">
        <v>0.17916666666666667</v>
      </c>
      <c r="E90" s="32">
        <v>12</v>
      </c>
      <c r="F90" s="22">
        <v>50</v>
      </c>
      <c r="G90" s="32">
        <v>3</v>
      </c>
      <c r="H90" s="32">
        <v>25</v>
      </c>
      <c r="I90" s="32">
        <v>2</v>
      </c>
      <c r="J90" s="32">
        <v>28</v>
      </c>
      <c r="K90" s="32">
        <v>177</v>
      </c>
      <c r="L90" s="22">
        <v>50</v>
      </c>
      <c r="Q90" s="34"/>
      <c r="R90" s="22"/>
      <c r="S90" s="14"/>
      <c r="T90" s="14"/>
    </row>
    <row r="91" spans="1:20" s="26" customFormat="1" ht="12.75" customHeight="1" hidden="1">
      <c r="A91" s="14"/>
      <c r="B91" s="14"/>
      <c r="C91" s="32">
        <v>8.6</v>
      </c>
      <c r="D91" s="29">
        <v>0.18125</v>
      </c>
      <c r="E91" s="32">
        <v>12.1</v>
      </c>
      <c r="F91" s="22">
        <v>49</v>
      </c>
      <c r="G91" s="31"/>
      <c r="H91" s="31"/>
      <c r="I91" s="32">
        <v>3</v>
      </c>
      <c r="J91" s="31"/>
      <c r="K91" s="32">
        <v>179</v>
      </c>
      <c r="L91" s="22">
        <v>51</v>
      </c>
      <c r="Q91" s="34"/>
      <c r="R91" s="22"/>
      <c r="S91" s="14"/>
      <c r="T91" s="14"/>
    </row>
    <row r="92" spans="1:20" s="26" customFormat="1" ht="12.75" customHeight="1" hidden="1">
      <c r="A92" s="14"/>
      <c r="B92" s="14"/>
      <c r="C92" s="32">
        <v>8.7</v>
      </c>
      <c r="D92" s="29">
        <v>0.1840277777777778</v>
      </c>
      <c r="E92" s="32">
        <v>12.2</v>
      </c>
      <c r="F92" s="22">
        <v>48</v>
      </c>
      <c r="G92" s="31"/>
      <c r="H92" s="32">
        <v>26</v>
      </c>
      <c r="I92" s="31"/>
      <c r="J92" s="32">
        <v>29</v>
      </c>
      <c r="K92" s="32">
        <v>182</v>
      </c>
      <c r="L92" s="22">
        <v>52</v>
      </c>
      <c r="Q92" s="34"/>
      <c r="R92" s="22"/>
      <c r="S92" s="14"/>
      <c r="T92" s="14"/>
    </row>
    <row r="93" spans="1:20" s="26" customFormat="1" ht="12.75" customHeight="1" hidden="1">
      <c r="A93" s="14"/>
      <c r="B93" s="14"/>
      <c r="C93" s="31"/>
      <c r="D93" s="29">
        <v>0.18680555555555556</v>
      </c>
      <c r="E93" s="32">
        <v>12.3</v>
      </c>
      <c r="F93" s="22">
        <v>47</v>
      </c>
      <c r="G93" s="31"/>
      <c r="H93" s="31"/>
      <c r="I93" s="32">
        <v>4</v>
      </c>
      <c r="J93" s="32">
        <v>30</v>
      </c>
      <c r="K93" s="32">
        <v>184</v>
      </c>
      <c r="L93" s="22">
        <v>53</v>
      </c>
      <c r="Q93" s="34"/>
      <c r="R93" s="22"/>
      <c r="S93" s="14"/>
      <c r="T93" s="14"/>
    </row>
    <row r="94" spans="1:20" s="26" customFormat="1" ht="12.75" customHeight="1" hidden="1">
      <c r="A94" s="14"/>
      <c r="B94" s="14"/>
      <c r="C94" s="32">
        <v>8.8</v>
      </c>
      <c r="D94" s="29">
        <v>0.18958333333333333</v>
      </c>
      <c r="E94" s="32">
        <v>12.5</v>
      </c>
      <c r="F94" s="22">
        <v>46</v>
      </c>
      <c r="G94" s="32">
        <v>4</v>
      </c>
      <c r="H94" s="32">
        <v>27</v>
      </c>
      <c r="I94" s="32">
        <v>5</v>
      </c>
      <c r="J94" s="32">
        <v>31</v>
      </c>
      <c r="K94" s="32">
        <v>186</v>
      </c>
      <c r="L94" s="22">
        <v>54</v>
      </c>
      <c r="Q94" s="34"/>
      <c r="R94" s="22"/>
      <c r="S94" s="14"/>
      <c r="T94" s="14"/>
    </row>
    <row r="95" spans="1:20" s="26" customFormat="1" ht="12.75" customHeight="1" hidden="1">
      <c r="A95" s="14"/>
      <c r="B95" s="14"/>
      <c r="C95" s="32">
        <v>8.9</v>
      </c>
      <c r="D95" s="29">
        <v>0.19236111111111112</v>
      </c>
      <c r="E95" s="32">
        <v>12.6</v>
      </c>
      <c r="F95" s="22">
        <v>45</v>
      </c>
      <c r="G95" s="31"/>
      <c r="H95" s="31"/>
      <c r="I95" s="32">
        <v>6</v>
      </c>
      <c r="J95" s="31"/>
      <c r="K95" s="32">
        <v>189</v>
      </c>
      <c r="L95" s="22">
        <v>55</v>
      </c>
      <c r="Q95" s="34"/>
      <c r="R95" s="22"/>
      <c r="S95" s="14"/>
      <c r="T95" s="14"/>
    </row>
    <row r="96" spans="1:20" s="26" customFormat="1" ht="12.75" customHeight="1" hidden="1">
      <c r="A96" s="14"/>
      <c r="B96" s="14"/>
      <c r="C96" s="32">
        <v>9</v>
      </c>
      <c r="D96" s="29">
        <v>0.19444444444444445</v>
      </c>
      <c r="E96" s="32">
        <v>12.7</v>
      </c>
      <c r="F96" s="22">
        <v>44</v>
      </c>
      <c r="G96" s="31"/>
      <c r="H96" s="32">
        <v>28</v>
      </c>
      <c r="I96" s="31"/>
      <c r="J96" s="32">
        <v>32</v>
      </c>
      <c r="K96" s="32">
        <v>191</v>
      </c>
      <c r="L96" s="22">
        <v>56</v>
      </c>
      <c r="Q96" s="34"/>
      <c r="R96" s="22"/>
      <c r="S96" s="14"/>
      <c r="T96" s="14"/>
    </row>
    <row r="97" spans="1:20" s="26" customFormat="1" ht="12.75" customHeight="1" hidden="1">
      <c r="A97" s="14"/>
      <c r="B97" s="14"/>
      <c r="C97" s="32">
        <v>9.1</v>
      </c>
      <c r="D97" s="29">
        <v>0.19722222222222222</v>
      </c>
      <c r="E97" s="32">
        <v>12.8</v>
      </c>
      <c r="F97" s="22">
        <v>43</v>
      </c>
      <c r="G97" s="31"/>
      <c r="H97" s="31"/>
      <c r="I97" s="32">
        <v>7</v>
      </c>
      <c r="J97" s="32">
        <v>33</v>
      </c>
      <c r="K97" s="32">
        <v>193</v>
      </c>
      <c r="L97" s="22">
        <v>57</v>
      </c>
      <c r="Q97" s="34"/>
      <c r="R97" s="22"/>
      <c r="S97" s="14"/>
      <c r="T97" s="14"/>
    </row>
    <row r="98" spans="1:20" s="26" customFormat="1" ht="12.75" customHeight="1" hidden="1">
      <c r="A98" s="14"/>
      <c r="B98" s="14"/>
      <c r="C98" s="32">
        <v>9.2</v>
      </c>
      <c r="D98" s="29">
        <v>0.2</v>
      </c>
      <c r="E98" s="32">
        <v>12.9</v>
      </c>
      <c r="F98" s="22">
        <v>42</v>
      </c>
      <c r="G98" s="32">
        <v>5</v>
      </c>
      <c r="H98" s="32">
        <v>29</v>
      </c>
      <c r="I98" s="32">
        <v>8</v>
      </c>
      <c r="J98" s="32">
        <v>34</v>
      </c>
      <c r="K98" s="32">
        <v>195</v>
      </c>
      <c r="L98" s="22">
        <v>58</v>
      </c>
      <c r="Q98" s="34"/>
      <c r="R98" s="22"/>
      <c r="S98" s="14"/>
      <c r="T98" s="14"/>
    </row>
    <row r="99" spans="1:20" s="26" customFormat="1" ht="12.75" customHeight="1" hidden="1">
      <c r="A99" s="14"/>
      <c r="B99" s="14"/>
      <c r="C99" s="32">
        <v>9.3</v>
      </c>
      <c r="D99" s="29">
        <v>0.2027777777777778</v>
      </c>
      <c r="E99" s="32">
        <v>13</v>
      </c>
      <c r="F99" s="22">
        <v>41</v>
      </c>
      <c r="G99" s="31"/>
      <c r="H99" s="31"/>
      <c r="I99" s="31"/>
      <c r="J99" s="31"/>
      <c r="K99" s="32">
        <v>198</v>
      </c>
      <c r="L99" s="22">
        <v>59</v>
      </c>
      <c r="Q99" s="34"/>
      <c r="R99" s="22"/>
      <c r="S99" s="14"/>
      <c r="T99" s="14"/>
    </row>
    <row r="100" spans="1:20" s="26" customFormat="1" ht="12.75" customHeight="1" hidden="1">
      <c r="A100" s="14"/>
      <c r="B100" s="14"/>
      <c r="C100" s="31"/>
      <c r="D100" s="29">
        <v>0.20555555555555557</v>
      </c>
      <c r="E100" s="32">
        <v>13.2</v>
      </c>
      <c r="F100" s="22">
        <v>40</v>
      </c>
      <c r="G100" s="31"/>
      <c r="H100" s="32">
        <v>30</v>
      </c>
      <c r="I100" s="32">
        <v>9</v>
      </c>
      <c r="J100" s="32">
        <v>35</v>
      </c>
      <c r="K100" s="32">
        <v>200</v>
      </c>
      <c r="L100" s="22">
        <v>60</v>
      </c>
      <c r="Q100" s="34"/>
      <c r="R100" s="22"/>
      <c r="S100" s="14"/>
      <c r="T100" s="14"/>
    </row>
    <row r="101" spans="1:20" s="26" customFormat="1" ht="12.75" customHeight="1" hidden="1">
      <c r="A101" s="14"/>
      <c r="B101" s="14"/>
      <c r="C101" s="32">
        <v>9.4</v>
      </c>
      <c r="D101" s="29">
        <v>0.20833333333333334</v>
      </c>
      <c r="E101" s="32">
        <v>13.3</v>
      </c>
      <c r="F101" s="22">
        <v>39</v>
      </c>
      <c r="G101" s="32">
        <v>6</v>
      </c>
      <c r="H101" s="31"/>
      <c r="I101" s="32">
        <v>10</v>
      </c>
      <c r="J101" s="32">
        <v>36</v>
      </c>
      <c r="K101" s="32">
        <v>202</v>
      </c>
      <c r="L101" s="22">
        <v>61</v>
      </c>
      <c r="Q101" s="34"/>
      <c r="R101" s="22"/>
      <c r="S101" s="14"/>
      <c r="T101" s="14"/>
    </row>
    <row r="102" spans="1:20" s="26" customFormat="1" ht="12.75" customHeight="1" hidden="1">
      <c r="A102" s="14"/>
      <c r="B102" s="14"/>
      <c r="C102" s="32">
        <v>9.5</v>
      </c>
      <c r="D102" s="29">
        <v>0.2111111111111111</v>
      </c>
      <c r="E102" s="32">
        <v>13.4</v>
      </c>
      <c r="F102" s="22">
        <v>38</v>
      </c>
      <c r="G102" s="31"/>
      <c r="H102" s="32">
        <v>31</v>
      </c>
      <c r="I102" s="31"/>
      <c r="J102" s="32">
        <v>37</v>
      </c>
      <c r="K102" s="32">
        <v>205</v>
      </c>
      <c r="L102" s="22">
        <v>62</v>
      </c>
      <c r="Q102" s="34"/>
      <c r="R102" s="22"/>
      <c r="S102" s="14"/>
      <c r="T102" s="14"/>
    </row>
    <row r="103" spans="1:20" s="26" customFormat="1" ht="12.75" customHeight="1" hidden="1">
      <c r="A103" s="14"/>
      <c r="B103" s="14"/>
      <c r="C103" s="32">
        <v>9.6</v>
      </c>
      <c r="D103" s="29">
        <v>0.2138888888888889</v>
      </c>
      <c r="E103" s="32">
        <v>13.5</v>
      </c>
      <c r="F103" s="22">
        <v>37</v>
      </c>
      <c r="G103" s="31"/>
      <c r="H103" s="31"/>
      <c r="I103" s="32">
        <v>11</v>
      </c>
      <c r="J103" s="31"/>
      <c r="K103" s="32">
        <v>207</v>
      </c>
      <c r="L103" s="22">
        <v>63</v>
      </c>
      <c r="Q103" s="34"/>
      <c r="R103" s="22"/>
      <c r="S103" s="14"/>
      <c r="T103" s="14"/>
    </row>
    <row r="104" spans="1:20" s="26" customFormat="1" ht="12.75" customHeight="1" hidden="1">
      <c r="A104" s="14"/>
      <c r="B104" s="14"/>
      <c r="C104" s="32">
        <v>9.7</v>
      </c>
      <c r="D104" s="29">
        <v>0.21597222222222223</v>
      </c>
      <c r="E104" s="32">
        <v>13.6</v>
      </c>
      <c r="F104" s="22">
        <v>36</v>
      </c>
      <c r="G104" s="32">
        <v>7</v>
      </c>
      <c r="H104" s="32">
        <v>32</v>
      </c>
      <c r="I104" s="32">
        <v>12</v>
      </c>
      <c r="J104" s="32">
        <v>38</v>
      </c>
      <c r="K104" s="32">
        <v>209</v>
      </c>
      <c r="L104" s="22">
        <v>64</v>
      </c>
      <c r="Q104" s="34"/>
      <c r="R104" s="22"/>
      <c r="S104" s="14"/>
      <c r="T104" s="14"/>
    </row>
    <row r="105" spans="1:20" s="26" customFormat="1" ht="12.75" customHeight="1" hidden="1">
      <c r="A105" s="14"/>
      <c r="B105" s="14"/>
      <c r="C105" s="32">
        <v>9.8</v>
      </c>
      <c r="D105" s="29">
        <v>0.21875</v>
      </c>
      <c r="E105" s="32">
        <v>13.7</v>
      </c>
      <c r="F105" s="22">
        <v>35</v>
      </c>
      <c r="G105" s="31"/>
      <c r="H105" s="31"/>
      <c r="I105" s="31"/>
      <c r="J105" s="32">
        <v>39</v>
      </c>
      <c r="K105" s="32">
        <v>212</v>
      </c>
      <c r="L105" s="22">
        <v>65</v>
      </c>
      <c r="Q105" s="34"/>
      <c r="R105" s="22"/>
      <c r="S105" s="14"/>
      <c r="T105" s="14"/>
    </row>
    <row r="106" spans="1:20" s="26" customFormat="1" ht="12.75" customHeight="1" hidden="1">
      <c r="A106" s="14"/>
      <c r="B106" s="14"/>
      <c r="C106" s="31"/>
      <c r="D106" s="29">
        <v>0.22152777777777777</v>
      </c>
      <c r="E106" s="32">
        <v>13.9</v>
      </c>
      <c r="F106" s="22">
        <v>34</v>
      </c>
      <c r="G106" s="31"/>
      <c r="H106" s="32">
        <v>33</v>
      </c>
      <c r="I106" s="32">
        <v>13</v>
      </c>
      <c r="J106" s="32">
        <v>40</v>
      </c>
      <c r="K106" s="32">
        <v>214</v>
      </c>
      <c r="L106" s="22">
        <v>66</v>
      </c>
      <c r="Q106" s="34"/>
      <c r="R106" s="22"/>
      <c r="S106" s="14"/>
      <c r="T106" s="14"/>
    </row>
    <row r="107" spans="1:20" s="26" customFormat="1" ht="12.75" customHeight="1" hidden="1">
      <c r="A107" s="14"/>
      <c r="B107" s="14"/>
      <c r="C107" s="32">
        <v>9.9</v>
      </c>
      <c r="D107" s="29">
        <v>0.22430555555555556</v>
      </c>
      <c r="E107" s="32">
        <v>14</v>
      </c>
      <c r="F107" s="22">
        <v>33</v>
      </c>
      <c r="G107" s="32">
        <v>8</v>
      </c>
      <c r="H107" s="31"/>
      <c r="I107" s="32">
        <v>14</v>
      </c>
      <c r="J107" s="32">
        <v>41</v>
      </c>
      <c r="K107" s="32">
        <v>216</v>
      </c>
      <c r="L107" s="22">
        <v>67</v>
      </c>
      <c r="Q107" s="34"/>
      <c r="R107" s="22"/>
      <c r="S107" s="14"/>
      <c r="T107" s="14"/>
    </row>
    <row r="108" spans="1:20" s="26" customFormat="1" ht="12.75" customHeight="1" hidden="1">
      <c r="A108" s="14"/>
      <c r="B108" s="14"/>
      <c r="C108" s="32">
        <v>10</v>
      </c>
      <c r="D108" s="29">
        <v>0.2263888888888889</v>
      </c>
      <c r="E108" s="32">
        <v>14.1</v>
      </c>
      <c r="F108" s="22">
        <v>32</v>
      </c>
      <c r="G108" s="31"/>
      <c r="H108" s="32">
        <v>34</v>
      </c>
      <c r="I108" s="32">
        <v>15</v>
      </c>
      <c r="J108" s="32">
        <v>42</v>
      </c>
      <c r="K108" s="32">
        <v>219</v>
      </c>
      <c r="L108" s="22">
        <v>68</v>
      </c>
      <c r="Q108" s="34"/>
      <c r="R108" s="22"/>
      <c r="S108" s="14"/>
      <c r="T108" s="14"/>
    </row>
    <row r="109" spans="1:20" s="26" customFormat="1" ht="12.75" customHeight="1" hidden="1">
      <c r="A109" s="14"/>
      <c r="B109" s="14"/>
      <c r="C109" s="32">
        <v>10.1</v>
      </c>
      <c r="D109" s="29">
        <v>0.22777777777777777</v>
      </c>
      <c r="E109" s="32">
        <v>14.2</v>
      </c>
      <c r="F109" s="22">
        <v>31</v>
      </c>
      <c r="G109" s="31"/>
      <c r="H109" s="31"/>
      <c r="I109" s="31"/>
      <c r="J109" s="32">
        <v>43</v>
      </c>
      <c r="K109" s="32">
        <v>221</v>
      </c>
      <c r="L109" s="22">
        <v>69</v>
      </c>
      <c r="Q109" s="34"/>
      <c r="R109" s="22"/>
      <c r="S109" s="14"/>
      <c r="T109" s="14"/>
    </row>
    <row r="110" spans="1:20" s="26" customFormat="1" ht="12.75" customHeight="1" hidden="1">
      <c r="A110" s="14"/>
      <c r="B110" s="14"/>
      <c r="C110" s="31"/>
      <c r="D110" s="29">
        <v>0.22916666666666666</v>
      </c>
      <c r="E110" s="32">
        <v>14.3</v>
      </c>
      <c r="F110" s="22">
        <v>30</v>
      </c>
      <c r="G110" s="32">
        <v>9</v>
      </c>
      <c r="H110" s="31"/>
      <c r="I110" s="32">
        <v>16</v>
      </c>
      <c r="J110" s="32">
        <v>44</v>
      </c>
      <c r="K110" s="32">
        <v>223</v>
      </c>
      <c r="L110" s="22">
        <v>70</v>
      </c>
      <c r="Q110" s="34"/>
      <c r="R110" s="22"/>
      <c r="S110" s="14"/>
      <c r="T110" s="14"/>
    </row>
    <row r="111" spans="1:20" s="26" customFormat="1" ht="12.75" customHeight="1" hidden="1">
      <c r="A111" s="14"/>
      <c r="B111" s="14"/>
      <c r="C111" s="32">
        <v>10.2</v>
      </c>
      <c r="D111" s="29">
        <v>0.23125</v>
      </c>
      <c r="E111" s="32">
        <v>14.4</v>
      </c>
      <c r="F111" s="22">
        <v>29</v>
      </c>
      <c r="G111" s="31"/>
      <c r="H111" s="32">
        <v>35</v>
      </c>
      <c r="I111" s="32">
        <v>17</v>
      </c>
      <c r="J111" s="32">
        <v>45</v>
      </c>
      <c r="K111" s="32">
        <v>225</v>
      </c>
      <c r="L111" s="22">
        <v>71</v>
      </c>
      <c r="Q111" s="34"/>
      <c r="R111" s="22"/>
      <c r="S111" s="14"/>
      <c r="T111" s="14"/>
    </row>
    <row r="112" spans="1:20" s="26" customFormat="1" ht="12.75" customHeight="1" hidden="1">
      <c r="A112" s="14"/>
      <c r="B112" s="14"/>
      <c r="C112" s="31"/>
      <c r="D112" s="29">
        <v>0.23263888888888887</v>
      </c>
      <c r="E112" s="32">
        <v>14.5</v>
      </c>
      <c r="F112" s="22">
        <v>28</v>
      </c>
      <c r="G112" s="31"/>
      <c r="H112" s="31"/>
      <c r="I112" s="31"/>
      <c r="J112" s="32">
        <v>46</v>
      </c>
      <c r="K112" s="32">
        <v>227</v>
      </c>
      <c r="L112" s="22">
        <v>72</v>
      </c>
      <c r="Q112" s="34"/>
      <c r="R112" s="22"/>
      <c r="S112" s="14"/>
      <c r="T112" s="14"/>
    </row>
    <row r="113" spans="1:20" s="26" customFormat="1" ht="12.75" customHeight="1" hidden="1">
      <c r="A113" s="14"/>
      <c r="B113" s="14"/>
      <c r="C113" s="32">
        <v>10.3</v>
      </c>
      <c r="D113" s="29">
        <v>0.2347222222222222</v>
      </c>
      <c r="E113" s="32">
        <v>14.6</v>
      </c>
      <c r="F113" s="22">
        <v>27</v>
      </c>
      <c r="G113" s="32">
        <v>10</v>
      </c>
      <c r="H113" s="31"/>
      <c r="I113" s="32">
        <v>18</v>
      </c>
      <c r="J113" s="32">
        <v>47</v>
      </c>
      <c r="K113" s="32">
        <v>229</v>
      </c>
      <c r="L113" s="22">
        <v>73</v>
      </c>
      <c r="Q113" s="34"/>
      <c r="R113" s="22"/>
      <c r="S113" s="14"/>
      <c r="T113" s="14"/>
    </row>
    <row r="114" spans="1:20" s="26" customFormat="1" ht="12.75" customHeight="1" hidden="1">
      <c r="A114" s="14"/>
      <c r="B114" s="14"/>
      <c r="C114" s="31"/>
      <c r="D114" s="29">
        <v>0.23611111111111113</v>
      </c>
      <c r="E114" s="32">
        <v>14.7</v>
      </c>
      <c r="F114" s="22">
        <v>26</v>
      </c>
      <c r="G114" s="31"/>
      <c r="H114" s="32">
        <v>36</v>
      </c>
      <c r="I114" s="32">
        <v>19</v>
      </c>
      <c r="J114" s="31"/>
      <c r="K114" s="32">
        <v>231</v>
      </c>
      <c r="L114" s="22">
        <v>74</v>
      </c>
      <c r="Q114" s="34"/>
      <c r="R114" s="22"/>
      <c r="S114" s="14"/>
      <c r="T114" s="14"/>
    </row>
    <row r="115" spans="1:20" s="26" customFormat="1" ht="12.75" customHeight="1" hidden="1">
      <c r="A115" s="14"/>
      <c r="B115" s="14"/>
      <c r="C115" s="32">
        <v>10.4</v>
      </c>
      <c r="D115" s="29">
        <v>0.2375</v>
      </c>
      <c r="E115" s="32">
        <v>14.8</v>
      </c>
      <c r="F115" s="22">
        <v>25</v>
      </c>
      <c r="G115" s="31"/>
      <c r="H115" s="31"/>
      <c r="I115" s="31"/>
      <c r="J115" s="32">
        <v>48</v>
      </c>
      <c r="K115" s="32">
        <v>233</v>
      </c>
      <c r="L115" s="22">
        <v>75</v>
      </c>
      <c r="Q115" s="34"/>
      <c r="R115" s="22"/>
      <c r="S115" s="14"/>
      <c r="T115" s="14"/>
    </row>
    <row r="116" spans="1:20" s="26" customFormat="1" ht="12.75" customHeight="1" hidden="1">
      <c r="A116" s="14"/>
      <c r="B116" s="14"/>
      <c r="C116" s="31"/>
      <c r="D116" s="29">
        <v>0.2388888888888889</v>
      </c>
      <c r="E116" s="32">
        <v>14.9</v>
      </c>
      <c r="F116" s="22">
        <v>24</v>
      </c>
      <c r="G116" s="32">
        <v>11</v>
      </c>
      <c r="H116" s="31"/>
      <c r="I116" s="32">
        <v>20</v>
      </c>
      <c r="J116" s="31"/>
      <c r="K116" s="32">
        <v>235</v>
      </c>
      <c r="L116" s="22">
        <v>76</v>
      </c>
      <c r="Q116" s="34"/>
      <c r="R116" s="22"/>
      <c r="S116" s="14"/>
      <c r="T116" s="14"/>
    </row>
    <row r="117" spans="1:20" s="26" customFormat="1" ht="12.75" customHeight="1" hidden="1">
      <c r="A117" s="14"/>
      <c r="B117" s="14"/>
      <c r="C117" s="32">
        <v>10.5</v>
      </c>
      <c r="D117" s="29">
        <v>0.24027777777777778</v>
      </c>
      <c r="E117" s="32">
        <v>15</v>
      </c>
      <c r="F117" s="22">
        <v>23</v>
      </c>
      <c r="G117" s="31"/>
      <c r="H117" s="31"/>
      <c r="I117" s="32">
        <v>21</v>
      </c>
      <c r="J117" s="32">
        <v>49</v>
      </c>
      <c r="K117" s="32">
        <v>237</v>
      </c>
      <c r="L117" s="22">
        <v>77</v>
      </c>
      <c r="Q117" s="34"/>
      <c r="R117" s="22"/>
      <c r="S117" s="14"/>
      <c r="T117" s="14"/>
    </row>
    <row r="118" spans="1:20" s="26" customFormat="1" ht="12.75" customHeight="1" hidden="1">
      <c r="A118" s="14"/>
      <c r="B118" s="14"/>
      <c r="C118" s="31"/>
      <c r="D118" s="29">
        <v>0.24166666666666667</v>
      </c>
      <c r="E118" s="32">
        <v>15.1</v>
      </c>
      <c r="F118" s="22">
        <v>22</v>
      </c>
      <c r="G118" s="31"/>
      <c r="H118" s="32">
        <v>37</v>
      </c>
      <c r="I118" s="31"/>
      <c r="J118" s="31"/>
      <c r="K118" s="32">
        <v>239</v>
      </c>
      <c r="L118" s="22">
        <v>78</v>
      </c>
      <c r="Q118" s="34"/>
      <c r="R118" s="22"/>
      <c r="S118" s="14"/>
      <c r="T118" s="14"/>
    </row>
    <row r="119" spans="1:20" s="26" customFormat="1" ht="12.75" customHeight="1" hidden="1">
      <c r="A119" s="14"/>
      <c r="B119" s="14"/>
      <c r="C119" s="32">
        <v>10.6</v>
      </c>
      <c r="D119" s="29">
        <v>0.24305555555555555</v>
      </c>
      <c r="E119" s="32">
        <v>15.2</v>
      </c>
      <c r="F119" s="22">
        <v>21</v>
      </c>
      <c r="G119" s="32">
        <v>12</v>
      </c>
      <c r="H119" s="31"/>
      <c r="I119" s="32">
        <v>22</v>
      </c>
      <c r="J119" s="32">
        <v>50</v>
      </c>
      <c r="K119" s="32">
        <v>241</v>
      </c>
      <c r="L119" s="22">
        <v>79</v>
      </c>
      <c r="Q119" s="34"/>
      <c r="R119" s="22"/>
      <c r="S119" s="14"/>
      <c r="T119" s="14"/>
    </row>
    <row r="120" spans="1:20" s="26" customFormat="1" ht="12.75" customHeight="1" hidden="1">
      <c r="A120" s="14"/>
      <c r="B120" s="14"/>
      <c r="C120" s="31"/>
      <c r="D120" s="29">
        <v>0.24444444444444446</v>
      </c>
      <c r="E120" s="32">
        <v>15.3</v>
      </c>
      <c r="F120" s="22">
        <v>20</v>
      </c>
      <c r="G120" s="31"/>
      <c r="H120" s="31"/>
      <c r="I120" s="32">
        <v>23</v>
      </c>
      <c r="J120" s="31"/>
      <c r="K120" s="32">
        <v>243</v>
      </c>
      <c r="L120" s="22">
        <v>80</v>
      </c>
      <c r="Q120" s="34"/>
      <c r="R120" s="22"/>
      <c r="S120" s="14"/>
      <c r="T120" s="14"/>
    </row>
    <row r="121" spans="1:20" s="26" customFormat="1" ht="12.75" customHeight="1" hidden="1">
      <c r="A121" s="14"/>
      <c r="B121" s="14"/>
      <c r="C121" s="32">
        <v>10.7</v>
      </c>
      <c r="D121" s="29">
        <v>0.24583333333333335</v>
      </c>
      <c r="E121" s="32">
        <v>15.4</v>
      </c>
      <c r="F121" s="22">
        <v>19</v>
      </c>
      <c r="G121" s="31"/>
      <c r="H121" s="31"/>
      <c r="I121" s="31"/>
      <c r="J121" s="32">
        <v>51</v>
      </c>
      <c r="K121" s="31"/>
      <c r="L121" s="22">
        <v>81</v>
      </c>
      <c r="Q121" s="34"/>
      <c r="R121" s="22"/>
      <c r="S121" s="14"/>
      <c r="T121" s="14"/>
    </row>
    <row r="122" spans="1:20" s="26" customFormat="1" ht="12.75" customHeight="1" hidden="1">
      <c r="A122" s="14"/>
      <c r="B122" s="14"/>
      <c r="C122" s="31"/>
      <c r="D122" s="29">
        <v>0.24722222222222223</v>
      </c>
      <c r="E122" s="32">
        <v>15.5</v>
      </c>
      <c r="F122" s="22">
        <v>18</v>
      </c>
      <c r="G122" s="32">
        <v>13</v>
      </c>
      <c r="H122" s="32">
        <v>38</v>
      </c>
      <c r="I122" s="32">
        <v>24</v>
      </c>
      <c r="J122" s="31"/>
      <c r="K122" s="32">
        <v>246</v>
      </c>
      <c r="L122" s="22">
        <v>82</v>
      </c>
      <c r="Q122" s="34"/>
      <c r="R122" s="22"/>
      <c r="S122" s="14"/>
      <c r="T122" s="14"/>
    </row>
    <row r="123" spans="1:20" s="26" customFormat="1" ht="12.75" customHeight="1" hidden="1">
      <c r="A123" s="14"/>
      <c r="B123" s="14"/>
      <c r="C123" s="31"/>
      <c r="D123" s="29">
        <v>0.24861111111111112</v>
      </c>
      <c r="E123" s="32">
        <v>15.6</v>
      </c>
      <c r="F123" s="22">
        <v>17</v>
      </c>
      <c r="G123" s="31"/>
      <c r="H123" s="31"/>
      <c r="I123" s="31"/>
      <c r="J123" s="32">
        <v>52</v>
      </c>
      <c r="K123" s="31"/>
      <c r="L123" s="22">
        <v>83</v>
      </c>
      <c r="Q123" s="34"/>
      <c r="R123" s="22"/>
      <c r="S123" s="14"/>
      <c r="T123" s="14"/>
    </row>
    <row r="124" spans="1:20" s="26" customFormat="1" ht="12.75" customHeight="1" hidden="1">
      <c r="A124" s="14"/>
      <c r="B124" s="14"/>
      <c r="C124" s="32">
        <v>10.8</v>
      </c>
      <c r="D124" s="29">
        <v>0.25</v>
      </c>
      <c r="E124" s="32">
        <v>15.7</v>
      </c>
      <c r="F124" s="22">
        <v>16</v>
      </c>
      <c r="G124" s="31"/>
      <c r="H124" s="31"/>
      <c r="I124" s="32">
        <v>25</v>
      </c>
      <c r="J124" s="31"/>
      <c r="K124" s="32">
        <v>249</v>
      </c>
      <c r="L124" s="22">
        <v>84</v>
      </c>
      <c r="Q124" s="34"/>
      <c r="R124" s="22"/>
      <c r="S124" s="14"/>
      <c r="T124" s="14"/>
    </row>
    <row r="125" spans="1:20" s="26" customFormat="1" ht="12.75" customHeight="1" hidden="1">
      <c r="A125" s="14"/>
      <c r="B125" s="14"/>
      <c r="C125" s="31"/>
      <c r="D125" s="29">
        <v>0.25069444444444444</v>
      </c>
      <c r="E125" s="32">
        <v>15.8</v>
      </c>
      <c r="F125" s="22">
        <v>15</v>
      </c>
      <c r="G125" s="32">
        <v>14</v>
      </c>
      <c r="H125" s="31"/>
      <c r="I125" s="31"/>
      <c r="J125" s="31"/>
      <c r="K125" s="31"/>
      <c r="L125" s="22">
        <v>85</v>
      </c>
      <c r="Q125" s="34"/>
      <c r="R125" s="22"/>
      <c r="S125" s="14"/>
      <c r="T125" s="14"/>
    </row>
    <row r="126" spans="1:20" s="26" customFormat="1" ht="12.75" customHeight="1" hidden="1">
      <c r="A126" s="14"/>
      <c r="B126" s="14"/>
      <c r="C126" s="31"/>
      <c r="D126" s="29">
        <v>0.2513888888888889</v>
      </c>
      <c r="E126" s="31"/>
      <c r="F126" s="22">
        <v>14</v>
      </c>
      <c r="G126" s="31"/>
      <c r="H126" s="32">
        <v>39</v>
      </c>
      <c r="I126" s="31"/>
      <c r="J126" s="32">
        <v>53</v>
      </c>
      <c r="K126" s="32">
        <v>252</v>
      </c>
      <c r="L126" s="22">
        <v>86</v>
      </c>
      <c r="Q126" s="34"/>
      <c r="R126" s="22"/>
      <c r="S126" s="14"/>
      <c r="T126" s="14"/>
    </row>
    <row r="127" spans="1:20" s="26" customFormat="1" ht="12.75" customHeight="1" hidden="1">
      <c r="A127" s="14"/>
      <c r="B127" s="14"/>
      <c r="C127" s="32">
        <v>10.9</v>
      </c>
      <c r="D127" s="29">
        <v>0.2520833333333333</v>
      </c>
      <c r="E127" s="32">
        <v>15.9</v>
      </c>
      <c r="F127" s="22">
        <v>13</v>
      </c>
      <c r="G127" s="31"/>
      <c r="H127" s="31"/>
      <c r="I127" s="32">
        <v>26</v>
      </c>
      <c r="J127" s="31"/>
      <c r="K127" s="32">
        <v>253</v>
      </c>
      <c r="L127" s="22">
        <v>87</v>
      </c>
      <c r="Q127" s="34"/>
      <c r="R127" s="22"/>
      <c r="S127" s="14"/>
      <c r="T127" s="14"/>
    </row>
    <row r="128" spans="1:20" s="26" customFormat="1" ht="12.75" customHeight="1" hidden="1">
      <c r="A128" s="14"/>
      <c r="B128" s="14"/>
      <c r="C128" s="31"/>
      <c r="D128" s="29">
        <v>0.25277777777777777</v>
      </c>
      <c r="E128" s="31"/>
      <c r="F128" s="22">
        <v>12</v>
      </c>
      <c r="G128" s="32">
        <v>15</v>
      </c>
      <c r="H128" s="31"/>
      <c r="I128" s="31"/>
      <c r="J128" s="31"/>
      <c r="K128" s="32">
        <v>254</v>
      </c>
      <c r="L128" s="22">
        <v>88</v>
      </c>
      <c r="Q128" s="34"/>
      <c r="R128" s="22"/>
      <c r="S128" s="14"/>
      <c r="T128" s="14"/>
    </row>
    <row r="129" spans="1:20" s="26" customFormat="1" ht="12.75" customHeight="1" hidden="1">
      <c r="A129" s="14"/>
      <c r="B129" s="14"/>
      <c r="C129" s="31"/>
      <c r="D129" s="29">
        <v>0.2534722222222222</v>
      </c>
      <c r="E129" s="32">
        <v>16</v>
      </c>
      <c r="F129" s="22">
        <v>11</v>
      </c>
      <c r="G129" s="31"/>
      <c r="H129" s="31"/>
      <c r="I129" s="31"/>
      <c r="J129" s="31"/>
      <c r="K129" s="32">
        <v>255</v>
      </c>
      <c r="L129" s="22">
        <v>89</v>
      </c>
      <c r="Q129" s="34"/>
      <c r="R129" s="22"/>
      <c r="S129" s="14"/>
      <c r="T129" s="14"/>
    </row>
    <row r="130" spans="1:20" s="26" customFormat="1" ht="12.75" customHeight="1" hidden="1">
      <c r="A130" s="14"/>
      <c r="B130" s="14"/>
      <c r="C130" s="32">
        <v>11</v>
      </c>
      <c r="D130" s="31"/>
      <c r="E130" s="31"/>
      <c r="F130" s="22">
        <v>10</v>
      </c>
      <c r="G130" s="31"/>
      <c r="H130" s="32">
        <v>40</v>
      </c>
      <c r="I130" s="31"/>
      <c r="J130" s="32">
        <v>54</v>
      </c>
      <c r="K130" s="31"/>
      <c r="L130" s="22">
        <v>90</v>
      </c>
      <c r="Q130" s="34"/>
      <c r="R130" s="22"/>
      <c r="S130" s="14"/>
      <c r="T130" s="14"/>
    </row>
    <row r="131" spans="1:20" s="26" customFormat="1" ht="12.75" customHeight="1" hidden="1">
      <c r="A131" s="14"/>
      <c r="B131" s="14"/>
      <c r="C131" s="31"/>
      <c r="D131" s="29">
        <v>0.25416666666666665</v>
      </c>
      <c r="E131" s="32">
        <v>16.1</v>
      </c>
      <c r="F131" s="22">
        <v>9</v>
      </c>
      <c r="G131" s="32">
        <v>16</v>
      </c>
      <c r="H131" s="31"/>
      <c r="I131" s="32">
        <v>27</v>
      </c>
      <c r="J131" s="31"/>
      <c r="K131" s="32">
        <v>256</v>
      </c>
      <c r="L131" s="22">
        <v>91</v>
      </c>
      <c r="Q131" s="34"/>
      <c r="R131" s="22"/>
      <c r="S131" s="14"/>
      <c r="T131" s="14"/>
    </row>
    <row r="132" spans="1:20" s="26" customFormat="1" ht="12.75" customHeight="1" hidden="1">
      <c r="A132" s="14"/>
      <c r="B132" s="14"/>
      <c r="C132" s="31"/>
      <c r="D132" s="31"/>
      <c r="E132" s="31"/>
      <c r="F132" s="22">
        <v>8</v>
      </c>
      <c r="G132" s="31"/>
      <c r="H132" s="31"/>
      <c r="I132" s="31"/>
      <c r="J132" s="31"/>
      <c r="K132" s="31"/>
      <c r="L132" s="22">
        <v>92</v>
      </c>
      <c r="Q132" s="34"/>
      <c r="R132" s="22"/>
      <c r="S132" s="14"/>
      <c r="T132" s="14"/>
    </row>
    <row r="133" spans="1:20" s="26" customFormat="1" ht="12.75" customHeight="1" hidden="1">
      <c r="A133" s="14"/>
      <c r="B133" s="14"/>
      <c r="C133" s="31"/>
      <c r="D133" s="29">
        <v>0.2548611111111111</v>
      </c>
      <c r="E133" s="32">
        <v>16.2</v>
      </c>
      <c r="F133" s="22">
        <v>7</v>
      </c>
      <c r="G133" s="31"/>
      <c r="H133" s="31"/>
      <c r="I133" s="31"/>
      <c r="J133" s="31"/>
      <c r="K133" s="32">
        <v>257</v>
      </c>
      <c r="L133" s="22">
        <v>93</v>
      </c>
      <c r="Q133" s="34"/>
      <c r="R133" s="22"/>
      <c r="S133" s="14"/>
      <c r="T133" s="14"/>
    </row>
    <row r="134" spans="1:20" s="26" customFormat="1" ht="12.75" customHeight="1" hidden="1">
      <c r="A134" s="14"/>
      <c r="B134" s="14"/>
      <c r="C134" s="32">
        <v>11.1</v>
      </c>
      <c r="D134" s="31"/>
      <c r="E134" s="31"/>
      <c r="F134" s="22">
        <v>6</v>
      </c>
      <c r="G134" s="32">
        <v>17</v>
      </c>
      <c r="H134" s="32">
        <v>41</v>
      </c>
      <c r="I134" s="31"/>
      <c r="J134" s="32">
        <v>55</v>
      </c>
      <c r="K134" s="31"/>
      <c r="L134" s="22">
        <v>94</v>
      </c>
      <c r="Q134" s="34"/>
      <c r="R134" s="22"/>
      <c r="S134" s="14"/>
      <c r="T134" s="14"/>
    </row>
    <row r="135" spans="1:20" s="26" customFormat="1" ht="12.75" customHeight="1" hidden="1">
      <c r="A135" s="14"/>
      <c r="B135" s="14"/>
      <c r="C135" s="31"/>
      <c r="D135" s="29">
        <v>0.2555555555555556</v>
      </c>
      <c r="E135" s="32">
        <v>16.3</v>
      </c>
      <c r="F135" s="22">
        <v>5</v>
      </c>
      <c r="G135" s="31"/>
      <c r="H135" s="31"/>
      <c r="I135" s="32">
        <v>28</v>
      </c>
      <c r="J135" s="31"/>
      <c r="K135" s="32">
        <v>258</v>
      </c>
      <c r="L135" s="22">
        <v>95</v>
      </c>
      <c r="Q135" s="34"/>
      <c r="R135" s="22"/>
      <c r="S135" s="14"/>
      <c r="T135" s="14"/>
    </row>
    <row r="136" spans="1:20" s="26" customFormat="1" ht="12.75" customHeight="1" hidden="1">
      <c r="A136" s="14"/>
      <c r="B136" s="14"/>
      <c r="C136" s="31"/>
      <c r="D136" s="31"/>
      <c r="E136" s="31"/>
      <c r="F136" s="22">
        <v>4</v>
      </c>
      <c r="G136" s="31"/>
      <c r="H136" s="31"/>
      <c r="I136" s="31"/>
      <c r="J136" s="31"/>
      <c r="K136" s="31"/>
      <c r="L136" s="22">
        <v>96</v>
      </c>
      <c r="Q136" s="34"/>
      <c r="R136" s="22"/>
      <c r="S136" s="14"/>
      <c r="T136" s="14"/>
    </row>
    <row r="137" spans="1:20" s="26" customFormat="1" ht="12.75" customHeight="1" hidden="1">
      <c r="A137" s="14"/>
      <c r="B137" s="14"/>
      <c r="C137" s="31"/>
      <c r="D137" s="29">
        <v>0.25625</v>
      </c>
      <c r="E137" s="32">
        <v>16.4</v>
      </c>
      <c r="F137" s="22">
        <v>3</v>
      </c>
      <c r="G137" s="32">
        <v>18</v>
      </c>
      <c r="H137" s="31"/>
      <c r="I137" s="31"/>
      <c r="J137" s="31"/>
      <c r="K137" s="32">
        <v>259</v>
      </c>
      <c r="L137" s="22">
        <v>97</v>
      </c>
      <c r="Q137" s="34"/>
      <c r="R137" s="22"/>
      <c r="S137" s="14"/>
      <c r="T137" s="14"/>
    </row>
    <row r="138" spans="1:20" s="26" customFormat="1" ht="12.75" customHeight="1" hidden="1">
      <c r="A138" s="14"/>
      <c r="B138" s="14"/>
      <c r="C138" s="32">
        <v>11.2</v>
      </c>
      <c r="D138" s="31"/>
      <c r="E138" s="31"/>
      <c r="F138" s="22">
        <v>2</v>
      </c>
      <c r="G138" s="31"/>
      <c r="H138" s="31"/>
      <c r="I138" s="31"/>
      <c r="J138" s="31"/>
      <c r="K138" s="31"/>
      <c r="L138" s="22">
        <v>98</v>
      </c>
      <c r="Q138" s="34"/>
      <c r="R138" s="22"/>
      <c r="S138" s="14"/>
      <c r="T138" s="14"/>
    </row>
    <row r="139" spans="1:20" s="26" customFormat="1" ht="12.75" customHeight="1" hidden="1">
      <c r="A139" s="14"/>
      <c r="B139" s="14"/>
      <c r="C139" s="31"/>
      <c r="D139" s="29">
        <v>0.2569444444444445</v>
      </c>
      <c r="E139" s="32">
        <v>16.5</v>
      </c>
      <c r="F139" s="22">
        <v>1</v>
      </c>
      <c r="G139" s="31"/>
      <c r="H139" s="32">
        <v>42</v>
      </c>
      <c r="I139" s="31"/>
      <c r="J139" s="32">
        <v>56</v>
      </c>
      <c r="K139" s="32">
        <v>260</v>
      </c>
      <c r="L139" s="22">
        <v>99</v>
      </c>
      <c r="Q139" s="34"/>
      <c r="R139" s="22"/>
      <c r="S139" s="14"/>
      <c r="T139" s="14"/>
    </row>
    <row r="140" spans="1:20" s="26" customFormat="1" ht="12.75" customHeight="1" hidden="1">
      <c r="A140" s="14"/>
      <c r="B140" s="14"/>
      <c r="C140" s="20">
        <v>11.3</v>
      </c>
      <c r="D140" s="21">
        <v>390</v>
      </c>
      <c r="E140" s="20">
        <v>16.6</v>
      </c>
      <c r="F140" s="22">
        <v>0</v>
      </c>
      <c r="G140" s="32">
        <v>19</v>
      </c>
      <c r="H140" s="31"/>
      <c r="I140" s="32">
        <v>29</v>
      </c>
      <c r="J140" s="31"/>
      <c r="K140" s="31"/>
      <c r="L140" s="22">
        <v>100</v>
      </c>
      <c r="Q140" s="34"/>
      <c r="R140" s="22"/>
      <c r="S140" s="14"/>
      <c r="T140" s="14"/>
    </row>
    <row r="141" spans="1:20" s="26" customFormat="1" ht="12.75" customHeight="1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Q141" s="34"/>
      <c r="R141" s="22"/>
      <c r="S141" s="14"/>
      <c r="T141" s="14"/>
    </row>
    <row r="142" spans="1:20" s="26" customFormat="1" ht="12.75" customHeight="1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Q142" s="34"/>
      <c r="R142" s="22"/>
      <c r="S142" s="14"/>
      <c r="T142" s="14"/>
    </row>
    <row r="143" spans="1:20" s="26" customFormat="1" ht="12.75" customHeight="1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Q143" s="34"/>
      <c r="R143" s="22"/>
      <c r="S143" s="14"/>
      <c r="T143" s="14"/>
    </row>
    <row r="144" spans="1:20" s="26" customFormat="1" ht="12.75" customHeight="1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Q144" s="34"/>
      <c r="R144" s="22"/>
      <c r="S144" s="14"/>
      <c r="T144" s="14"/>
    </row>
    <row r="145" spans="1:20" s="26" customFormat="1" ht="12.75" customHeight="1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Q145" s="34"/>
      <c r="R145" s="22"/>
      <c r="S145" s="14"/>
      <c r="T145" s="14"/>
    </row>
    <row r="146" spans="1:20" s="26" customFormat="1" ht="12.7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Q146" s="34"/>
      <c r="R146" s="22"/>
      <c r="S146" s="14"/>
      <c r="T146" s="14"/>
    </row>
    <row r="147" spans="1:20" s="26" customFormat="1" ht="12.75" customHeight="1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Q147" s="34"/>
      <c r="R147" s="22"/>
      <c r="S147" s="14"/>
      <c r="T147" s="14"/>
    </row>
    <row r="148" spans="1:20" s="26" customFormat="1" ht="12.75" customHeight="1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Q148" s="34"/>
      <c r="R148" s="22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Q149" s="34"/>
      <c r="R149" s="22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Q150" s="34"/>
      <c r="R150" s="22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Q151" s="34"/>
      <c r="R151" s="22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Q152" s="34"/>
      <c r="R152" s="22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Q153" s="34"/>
      <c r="R153" s="22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Q154" s="34"/>
      <c r="R154" s="22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Q155" s="34"/>
      <c r="R155" s="22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Q156" s="34"/>
      <c r="R156" s="22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Q157" s="34"/>
      <c r="R157" s="22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Q158" s="34"/>
      <c r="R158" s="22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Q159" s="34"/>
      <c r="R159" s="22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Q160" s="34"/>
      <c r="R160" s="22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Q161" s="34"/>
      <c r="R161" s="22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Q162" s="34"/>
      <c r="R162" s="22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Q163" s="34"/>
      <c r="R163" s="22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Q164" s="34"/>
      <c r="R164" s="22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Q165" s="34"/>
      <c r="R165" s="22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Q166" s="34"/>
      <c r="R166" s="22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Q167" s="34"/>
      <c r="R167" s="22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Q168" s="34"/>
      <c r="R168" s="22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Q169" s="34"/>
      <c r="R169" s="22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Q170" s="34"/>
      <c r="R170" s="22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Q171" s="34"/>
      <c r="R171" s="22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Q172" s="34"/>
      <c r="R172" s="22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Q173" s="34"/>
      <c r="R173" s="22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Q174" s="34"/>
      <c r="R174" s="22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Q175" s="34"/>
      <c r="R175" s="22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Q176" s="34"/>
      <c r="R176" s="22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Q177" s="34"/>
      <c r="R177" s="22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Q178" s="34"/>
      <c r="R178" s="22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Q179" s="34"/>
      <c r="R179" s="22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Q180" s="34"/>
      <c r="R180" s="22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Q181" s="34"/>
      <c r="R181" s="22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Q182" s="34"/>
      <c r="R182" s="22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Q183" s="34"/>
      <c r="R183" s="22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Q184" s="34"/>
      <c r="R184" s="22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Q185" s="34"/>
      <c r="R185" s="22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Q186" s="34"/>
      <c r="R186" s="22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Q187" s="35"/>
      <c r="R187" s="22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Q188" s="34"/>
      <c r="R188" s="22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Q189" s="35"/>
      <c r="R189" s="22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Q190" s="34"/>
      <c r="R190" s="22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Q191" s="35"/>
      <c r="R191" s="22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Q192" s="34"/>
      <c r="R192" s="22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Q193" s="35"/>
      <c r="R193" s="22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Q194" s="34"/>
      <c r="R194" s="22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Q195" s="35"/>
      <c r="R195" s="22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Q196" s="34"/>
      <c r="R196" s="22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Q197" s="21"/>
      <c r="R197" s="22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Q198" s="14"/>
      <c r="R198" s="14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Q199" s="14"/>
      <c r="R199" s="14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Q200" s="14"/>
      <c r="R200" s="14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Q201" s="14"/>
      <c r="R201" s="14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Q202" s="14"/>
      <c r="R202" s="14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Q203" s="14"/>
      <c r="R203" s="14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Q204" s="14"/>
      <c r="R204" s="14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O205" s="22"/>
      <c r="P205" s="14"/>
      <c r="Q205" s="14"/>
      <c r="R205" s="14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O206" s="22"/>
      <c r="P206" s="14"/>
      <c r="Q206" s="14"/>
      <c r="R206" s="14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O207" s="22"/>
      <c r="P207" s="14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O208" s="22"/>
      <c r="P208" s="14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O209" s="22"/>
      <c r="P209" s="14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2"/>
      <c r="P210" s="14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2"/>
      <c r="P211" s="14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2"/>
      <c r="P212" s="14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2"/>
      <c r="P213" s="23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2"/>
      <c r="P214" s="23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2"/>
      <c r="P215" s="23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2"/>
      <c r="P216" s="23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2"/>
      <c r="P217" s="23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2"/>
      <c r="P218" s="23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2"/>
      <c r="P219" s="23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2"/>
      <c r="P220" s="23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2"/>
      <c r="P221" s="23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2"/>
      <c r="P222" s="23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2"/>
      <c r="P223" s="23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2"/>
      <c r="P224" s="23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2"/>
      <c r="P225" s="23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2"/>
      <c r="P226" s="23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2"/>
      <c r="P227" s="23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2"/>
      <c r="P228" s="23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2"/>
      <c r="P229" s="23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2"/>
      <c r="P230" s="23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2"/>
      <c r="P231" s="23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2"/>
      <c r="P232" s="23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2"/>
      <c r="P233" s="23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2"/>
      <c r="P234" s="23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2"/>
      <c r="P235" s="23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2"/>
      <c r="P236" s="23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2"/>
      <c r="P237" s="23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2"/>
      <c r="P238" s="23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2"/>
      <c r="P239" s="23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2"/>
      <c r="P240" s="23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2"/>
      <c r="P241" s="23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2"/>
      <c r="P242" s="23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2"/>
      <c r="P243" s="23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2"/>
      <c r="P244" s="23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2"/>
      <c r="P245" s="23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2"/>
      <c r="P246" s="23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2"/>
      <c r="P247" s="23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2"/>
      <c r="P248" s="23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2"/>
      <c r="P249" s="23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2"/>
      <c r="P250" s="23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2"/>
      <c r="P251" s="23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2"/>
      <c r="P252" s="23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2"/>
      <c r="P253" s="23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2"/>
      <c r="P254" s="23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2"/>
      <c r="P255" s="23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2"/>
      <c r="P256" s="23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2"/>
      <c r="P257" s="23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2"/>
      <c r="P258" s="23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2"/>
      <c r="P259" s="23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2"/>
      <c r="P260" s="23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2"/>
      <c r="P261" s="23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2"/>
      <c r="P262" s="23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2"/>
      <c r="P263" s="23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2"/>
      <c r="P264" s="23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2"/>
      <c r="P265" s="23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14"/>
      <c r="P266" s="23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14"/>
      <c r="P267" s="23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14"/>
      <c r="P268" s="23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14"/>
      <c r="P269" s="23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14"/>
      <c r="P270" s="23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14"/>
      <c r="P271" s="23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14"/>
      <c r="P272" s="23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14"/>
      <c r="P273" s="23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K7">
    <cfRule type="expression" priority="1" dxfId="0" stopIfTrue="1">
      <formula>MOD(ROW(),2)</formula>
    </cfRule>
    <cfRule type="expression" priority="2" dxfId="1" stopIfTrue="1">
      <formula>AND(ROW(),2,COUNTA('13 lat'!$B1:$B27))</formula>
    </cfRule>
  </conditionalFormatting>
  <conditionalFormatting sqref="K6">
    <cfRule type="expression" priority="3" dxfId="0" stopIfTrue="1">
      <formula>MOD(ROW(),2)</formula>
    </cfRule>
    <cfRule type="expression" priority="4" dxfId="1" stopIfTrue="1">
      <formula>AND(ROW(),2,COUNTA('13 lat'!$B1:$B26))</formula>
    </cfRule>
  </conditionalFormatting>
  <conditionalFormatting sqref="A6:J31 K8:K31 L6:S31">
    <cfRule type="expression" priority="5" dxfId="0" stopIfTrue="1">
      <formula>MOD(ROW(),2)</formula>
    </cfRule>
    <cfRule type="expression" priority="6" dxfId="1" stopIfTrue="1">
      <formula>AND(ROW(),2,COUNTA('13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7"/>
  <sheetViews>
    <sheetView tabSelected="1" workbookViewId="0" topLeftCell="A1">
      <selection activeCell="H5" sqref="H5"/>
    </sheetView>
  </sheetViews>
  <sheetFormatPr defaultColWidth="9.00390625" defaultRowHeight="12.75" customHeight="1" zeroHeight="1"/>
  <cols>
    <col min="1" max="1" width="3.00390625" style="2" customWidth="1"/>
    <col min="2" max="2" width="26.375" style="2" customWidth="1"/>
    <col min="3" max="19" width="6.00390625" style="2" customWidth="1"/>
    <col min="20" max="20" width="2.875" style="2" customWidth="1"/>
    <col min="21" max="16384" width="0" style="2" hidden="1" customWidth="1"/>
  </cols>
  <sheetData>
    <row r="1" spans="1:20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4"/>
    </row>
    <row r="2" spans="1:20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4"/>
    </row>
    <row r="3" spans="1:20" ht="15.75" customHeight="1">
      <c r="A3" s="55" t="s">
        <v>32</v>
      </c>
      <c r="B3" s="55"/>
      <c r="C3" s="55"/>
      <c r="D3" s="55"/>
      <c r="E3" s="55" t="s">
        <v>33</v>
      </c>
      <c r="F3" s="55"/>
      <c r="G3" s="55"/>
      <c r="H3" s="55"/>
      <c r="I3" s="55"/>
      <c r="J3" s="55"/>
      <c r="K3" s="55"/>
      <c r="L3" s="55" t="s">
        <v>34</v>
      </c>
      <c r="M3" s="55"/>
      <c r="N3" s="55"/>
      <c r="O3" s="55"/>
      <c r="P3" s="55"/>
      <c r="Q3" s="55"/>
      <c r="R3" s="55"/>
      <c r="S3" s="55"/>
      <c r="T3" s="54"/>
    </row>
    <row r="4" spans="1:20" s="39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ht="54.75" customHeight="1">
      <c r="A5" s="40" t="s">
        <v>4</v>
      </c>
      <c r="B5" s="41" t="s">
        <v>5</v>
      </c>
      <c r="C5" s="40" t="s">
        <v>25</v>
      </c>
      <c r="D5" s="42" t="s">
        <v>7</v>
      </c>
      <c r="E5" s="40" t="s">
        <v>8</v>
      </c>
      <c r="F5" s="42" t="s">
        <v>7</v>
      </c>
      <c r="G5" s="40" t="s">
        <v>9</v>
      </c>
      <c r="H5" s="42" t="s">
        <v>7</v>
      </c>
      <c r="I5" s="40" t="s">
        <v>10</v>
      </c>
      <c r="J5" s="42" t="s">
        <v>7</v>
      </c>
      <c r="K5" s="40" t="s">
        <v>11</v>
      </c>
      <c r="L5" s="42" t="s">
        <v>7</v>
      </c>
      <c r="M5" s="40" t="s">
        <v>12</v>
      </c>
      <c r="N5" s="42" t="s">
        <v>7</v>
      </c>
      <c r="O5" s="40" t="s">
        <v>30</v>
      </c>
      <c r="P5" s="42" t="s">
        <v>7</v>
      </c>
      <c r="Q5" s="40" t="s">
        <v>14</v>
      </c>
      <c r="R5" s="42" t="s">
        <v>7</v>
      </c>
      <c r="S5" s="40" t="s">
        <v>15</v>
      </c>
      <c r="T5" s="54"/>
    </row>
    <row r="6" spans="1:20" ht="12.75" customHeight="1">
      <c r="A6" s="6">
        <f>IF(B6="","",1)</f>
      </c>
      <c r="B6" s="36"/>
      <c r="C6" s="8"/>
      <c r="D6" s="9">
        <f>IF(C6="","",VLOOKUP(C6,Autor!R$5:S164,2))</f>
      </c>
      <c r="E6" s="10"/>
      <c r="F6" s="9">
        <f>IF(E6="","",VLOOKUP(E6,C$40:F141,4))</f>
      </c>
      <c r="G6" s="10"/>
      <c r="H6" s="9">
        <f>IF(G6="","",VLOOKUP(G6,K$40:L141,2))</f>
      </c>
      <c r="I6" s="10"/>
      <c r="J6" s="9">
        <f>IF(I6="","",VLOOKUP(I6,H$40:L141,5))</f>
      </c>
      <c r="K6" s="10"/>
      <c r="L6" s="9">
        <f>IF(K6="","",VLOOKUP(K6,E$40:F141,2))</f>
      </c>
      <c r="M6" s="10"/>
      <c r="N6" s="9">
        <f>IF(M6="","",VLOOKUP(M6,J$40:L141,3))</f>
      </c>
      <c r="O6" s="10"/>
      <c r="P6" s="9">
        <f>IF(O6="","",VLOOKUP(O6,G$40:L141,6))</f>
      </c>
      <c r="Q6" s="10"/>
      <c r="R6" s="9">
        <f>IF(Q6="","",VLOOKUP(Q6,I$40:L141,4))</f>
      </c>
      <c r="S6" s="12">
        <f>IF(B6="","",SUM(D6,F6,H6,J6,L6,N6,P6,R6))</f>
      </c>
      <c r="T6" s="54"/>
    </row>
    <row r="7" spans="1:20" ht="12.75" customHeight="1">
      <c r="A7" s="6">
        <f>IF(B7="","",2)</f>
      </c>
      <c r="B7" s="36"/>
      <c r="C7" s="8"/>
      <c r="D7" s="9">
        <f>IF(C7="","",VLOOKUP(C7,Autor!R$5:S165,2))</f>
      </c>
      <c r="E7" s="10"/>
      <c r="F7" s="9">
        <f>IF(E7="","",VLOOKUP(E7,C$40:F142,4))</f>
      </c>
      <c r="G7" s="10"/>
      <c r="H7" s="9">
        <f>IF(G7="","",VLOOKUP(G7,K$40:L142,2))</f>
      </c>
      <c r="I7" s="10"/>
      <c r="J7" s="9">
        <f>IF(I7="","",VLOOKUP(I7,H$40:L142,5))</f>
      </c>
      <c r="K7" s="10"/>
      <c r="L7" s="9">
        <f>IF(K7="","",VLOOKUP(K7,E$40:F142,2))</f>
      </c>
      <c r="M7" s="10"/>
      <c r="N7" s="9">
        <f>IF(M7="","",VLOOKUP(M7,J$40:L142,3))</f>
      </c>
      <c r="O7" s="10"/>
      <c r="P7" s="9">
        <f>IF(O7="","",VLOOKUP(O7,G$40:L142,6))</f>
      </c>
      <c r="Q7" s="10"/>
      <c r="R7" s="9">
        <f>IF(Q7="","",VLOOKUP(Q7,I$40:L142,4))</f>
      </c>
      <c r="S7" s="12">
        <f aca="true" t="shared" si="0" ref="S7:S31">IF(B7="","",SUM(D7,F7,H7,J7,L7,N7,P7,R7))</f>
      </c>
      <c r="T7" s="54"/>
    </row>
    <row r="8" spans="1:20" ht="12.75" customHeight="1">
      <c r="A8" s="6">
        <f>IF(B8="","",3)</f>
      </c>
      <c r="B8" s="36"/>
      <c r="C8" s="8"/>
      <c r="D8" s="9">
        <f>IF(C8="","",VLOOKUP(C8,Autor!R$5:S166,2))</f>
      </c>
      <c r="E8" s="10"/>
      <c r="F8" s="9">
        <f>IF(E8="","",VLOOKUP(E8,C$40:F143,4))</f>
      </c>
      <c r="G8" s="10"/>
      <c r="H8" s="9">
        <f>IF(G8="","",VLOOKUP(G8,K$40:L143,2))</f>
      </c>
      <c r="I8" s="10"/>
      <c r="J8" s="9">
        <f>IF(I8="","",VLOOKUP(I8,H$40:L143,5))</f>
      </c>
      <c r="K8" s="10"/>
      <c r="L8" s="9">
        <f>IF(K8="","",VLOOKUP(K8,E$40:F143,2))</f>
      </c>
      <c r="M8" s="10"/>
      <c r="N8" s="9">
        <f>IF(M8="","",VLOOKUP(M8,J$40:L143,3))</f>
      </c>
      <c r="O8" s="10"/>
      <c r="P8" s="9">
        <f>IF(O8="","",VLOOKUP(O8,G$40:L143,6))</f>
      </c>
      <c r="Q8" s="10"/>
      <c r="R8" s="9">
        <f>IF(Q8="","",VLOOKUP(Q8,I$40:L143,4))</f>
      </c>
      <c r="S8" s="12">
        <f t="shared" si="0"/>
      </c>
      <c r="T8" s="54"/>
    </row>
    <row r="9" spans="1:20" ht="12.75" customHeight="1">
      <c r="A9" s="6">
        <f>IF(B9="","",4)</f>
      </c>
      <c r="B9" s="36"/>
      <c r="C9" s="8"/>
      <c r="D9" s="9">
        <f>IF(C9="","",VLOOKUP(C9,Autor!R$5:S167,2))</f>
      </c>
      <c r="E9" s="10"/>
      <c r="F9" s="9">
        <f>IF(E9="","",VLOOKUP(E9,C$40:F144,4))</f>
      </c>
      <c r="G9" s="10"/>
      <c r="H9" s="9">
        <f>IF(G9="","",VLOOKUP(G9,K$40:L144,2))</f>
      </c>
      <c r="I9" s="10"/>
      <c r="J9" s="9">
        <f>IF(I9="","",VLOOKUP(I9,H$40:L144,5))</f>
      </c>
      <c r="K9" s="10"/>
      <c r="L9" s="9">
        <f>IF(K9="","",VLOOKUP(K9,E$40:F144,2))</f>
      </c>
      <c r="M9" s="10"/>
      <c r="N9" s="9">
        <f>IF(M9="","",VLOOKUP(M9,J$40:L144,3))</f>
      </c>
      <c r="O9" s="10"/>
      <c r="P9" s="9">
        <f>IF(O9="","",VLOOKUP(O9,G$40:L144,6))</f>
      </c>
      <c r="Q9" s="10"/>
      <c r="R9" s="9">
        <f>IF(Q9="","",VLOOKUP(Q9,I$40:L144,4))</f>
      </c>
      <c r="S9" s="12">
        <f t="shared" si="0"/>
      </c>
      <c r="T9" s="54"/>
    </row>
    <row r="10" spans="1:20" ht="12.75" customHeight="1">
      <c r="A10" s="6">
        <f>IF(B10="","",5)</f>
      </c>
      <c r="B10" s="36"/>
      <c r="C10" s="8"/>
      <c r="D10" s="9">
        <f>IF(C10="","",VLOOKUP(C10,Autor!R$5:S168,2))</f>
      </c>
      <c r="E10" s="10"/>
      <c r="F10" s="9">
        <f>IF(E10="","",VLOOKUP(E10,C$40:F145,4))</f>
      </c>
      <c r="G10" s="10"/>
      <c r="H10" s="9">
        <f>IF(G10="","",VLOOKUP(G10,K$40:L145,2))</f>
      </c>
      <c r="I10" s="10"/>
      <c r="J10" s="9">
        <f>IF(I10="","",VLOOKUP(I10,H$40:L145,5))</f>
      </c>
      <c r="K10" s="10"/>
      <c r="L10" s="9">
        <f>IF(K10="","",VLOOKUP(K10,E$40:F145,2))</f>
      </c>
      <c r="M10" s="10"/>
      <c r="N10" s="9">
        <f>IF(M10="","",VLOOKUP(M10,J$40:L145,3))</f>
      </c>
      <c r="O10" s="10"/>
      <c r="P10" s="9">
        <f>IF(O10="","",VLOOKUP(O10,G$40:L145,6))</f>
      </c>
      <c r="Q10" s="10"/>
      <c r="R10" s="9">
        <f>IF(Q10="","",VLOOKUP(Q10,I$40:L145,4))</f>
      </c>
      <c r="S10" s="12">
        <f t="shared" si="0"/>
      </c>
      <c r="T10" s="54"/>
    </row>
    <row r="11" spans="1:20" ht="12.75" customHeight="1">
      <c r="A11" s="6">
        <f>IF(B11="","",6)</f>
      </c>
      <c r="B11" s="36"/>
      <c r="C11" s="8"/>
      <c r="D11" s="9">
        <f>IF(C11="","",VLOOKUP(C11,Autor!R$5:S169,2))</f>
      </c>
      <c r="E11" s="10"/>
      <c r="F11" s="9">
        <f>IF(E11="","",VLOOKUP(E11,C$40:F146,4))</f>
      </c>
      <c r="G11" s="10"/>
      <c r="H11" s="9">
        <f>IF(G11="","",VLOOKUP(G11,K$40:L146,2))</f>
      </c>
      <c r="I11" s="10"/>
      <c r="J11" s="9">
        <f>IF(I11="","",VLOOKUP(I11,H$40:L146,5))</f>
      </c>
      <c r="K11" s="10"/>
      <c r="L11" s="9">
        <f>IF(K11="","",VLOOKUP(K11,E$40:F146,2))</f>
      </c>
      <c r="M11" s="10"/>
      <c r="N11" s="9">
        <f>IF(M11="","",VLOOKUP(M11,J$40:L146,3))</f>
      </c>
      <c r="O11" s="10"/>
      <c r="P11" s="9">
        <f>IF(O11="","",VLOOKUP(O11,G$40:L146,6))</f>
      </c>
      <c r="Q11" s="10"/>
      <c r="R11" s="9">
        <f>IF(Q11="","",VLOOKUP(Q11,I$40:L146,4))</f>
      </c>
      <c r="S11" s="12">
        <f t="shared" si="0"/>
      </c>
      <c r="T11" s="54"/>
    </row>
    <row r="12" spans="1:20" ht="12.75" customHeight="1">
      <c r="A12" s="6">
        <f>IF(B12="","",7)</f>
      </c>
      <c r="B12" s="36"/>
      <c r="C12" s="8"/>
      <c r="D12" s="9">
        <f>IF(C12="","",VLOOKUP(C12,Autor!R$5:S170,2))</f>
      </c>
      <c r="E12" s="10"/>
      <c r="F12" s="9">
        <f>IF(E12="","",VLOOKUP(E12,C$40:F147,4))</f>
      </c>
      <c r="G12" s="10"/>
      <c r="H12" s="9">
        <f>IF(G12="","",VLOOKUP(G12,K$40:L147,2))</f>
      </c>
      <c r="I12" s="10"/>
      <c r="J12" s="9">
        <f>IF(I12="","",VLOOKUP(I12,H$40:L147,5))</f>
      </c>
      <c r="K12" s="10"/>
      <c r="L12" s="9">
        <f>IF(K12="","",VLOOKUP(K12,E$40:F147,2))</f>
      </c>
      <c r="M12" s="10"/>
      <c r="N12" s="9">
        <f>IF(M12="","",VLOOKUP(M12,J$40:L147,3))</f>
      </c>
      <c r="O12" s="10"/>
      <c r="P12" s="9">
        <f>IF(O12="","",VLOOKUP(O12,G$40:L147,6))</f>
      </c>
      <c r="Q12" s="10"/>
      <c r="R12" s="9">
        <f>IF(Q12="","",VLOOKUP(Q12,I$40:L147,4))</f>
      </c>
      <c r="S12" s="12">
        <f t="shared" si="0"/>
      </c>
      <c r="T12" s="54"/>
    </row>
    <row r="13" spans="1:20" ht="12.75" customHeight="1">
      <c r="A13" s="6">
        <f>IF(B13="","",8)</f>
      </c>
      <c r="B13" s="36"/>
      <c r="C13" s="8"/>
      <c r="D13" s="9">
        <f>IF(C13="","",VLOOKUP(C13,Autor!R$5:S171,2))</f>
      </c>
      <c r="E13" s="10"/>
      <c r="F13" s="9">
        <f>IF(E13="","",VLOOKUP(E13,C$40:F148,4))</f>
      </c>
      <c r="G13" s="10"/>
      <c r="H13" s="9">
        <f>IF(G13="","",VLOOKUP(G13,K$40:L148,2))</f>
      </c>
      <c r="I13" s="10"/>
      <c r="J13" s="9">
        <f>IF(I13="","",VLOOKUP(I13,H$40:L148,5))</f>
      </c>
      <c r="K13" s="10"/>
      <c r="L13" s="9">
        <f>IF(K13="","",VLOOKUP(K13,E$40:F148,2))</f>
      </c>
      <c r="M13" s="10"/>
      <c r="N13" s="9">
        <f>IF(M13="","",VLOOKUP(M13,J$40:L148,3))</f>
      </c>
      <c r="O13" s="10"/>
      <c r="P13" s="9">
        <f>IF(O13="","",VLOOKUP(O13,G$40:L148,6))</f>
      </c>
      <c r="Q13" s="10"/>
      <c r="R13" s="9">
        <f>IF(Q13="","",VLOOKUP(Q13,I$40:L148,4))</f>
      </c>
      <c r="S13" s="12">
        <f t="shared" si="0"/>
      </c>
      <c r="T13" s="54"/>
    </row>
    <row r="14" spans="1:20" ht="12.75" customHeight="1">
      <c r="A14" s="6">
        <f>IF(B14="","",9)</f>
      </c>
      <c r="B14" s="36"/>
      <c r="C14" s="8"/>
      <c r="D14" s="9">
        <f>IF(C14="","",VLOOKUP(C14,Autor!R$5:S172,2))</f>
      </c>
      <c r="E14" s="10"/>
      <c r="F14" s="9">
        <f>IF(E14="","",VLOOKUP(E14,C$40:F149,4))</f>
      </c>
      <c r="G14" s="10"/>
      <c r="H14" s="9">
        <f>IF(G14="","",VLOOKUP(G14,K$40:L149,2))</f>
      </c>
      <c r="I14" s="10"/>
      <c r="J14" s="9">
        <f>IF(I14="","",VLOOKUP(I14,H$40:L149,5))</f>
      </c>
      <c r="K14" s="10"/>
      <c r="L14" s="9">
        <f>IF(K14="","",VLOOKUP(K14,E$40:F149,2))</f>
      </c>
      <c r="M14" s="10"/>
      <c r="N14" s="9">
        <f>IF(M14="","",VLOOKUP(M14,J$40:L149,3))</f>
      </c>
      <c r="O14" s="10"/>
      <c r="P14" s="9">
        <f>IF(O14="","",VLOOKUP(O14,G$40:L149,6))</f>
      </c>
      <c r="Q14" s="10"/>
      <c r="R14" s="9">
        <f>IF(Q14="","",VLOOKUP(Q14,I$40:L149,4))</f>
      </c>
      <c r="S14" s="12">
        <f t="shared" si="0"/>
      </c>
      <c r="T14" s="54"/>
    </row>
    <row r="15" spans="1:20" ht="12.75" customHeight="1">
      <c r="A15" s="6">
        <f>IF(B15="","",10)</f>
      </c>
      <c r="B15" s="36"/>
      <c r="C15" s="8"/>
      <c r="D15" s="9">
        <f>IF(C15="","",VLOOKUP(C15,Autor!R$5:S173,2))</f>
      </c>
      <c r="E15" s="10"/>
      <c r="F15" s="9">
        <f>IF(E15="","",VLOOKUP(E15,C$40:F150,4))</f>
      </c>
      <c r="G15" s="10"/>
      <c r="H15" s="9">
        <f>IF(G15="","",VLOOKUP(G15,K$40:L150,2))</f>
      </c>
      <c r="I15" s="10"/>
      <c r="J15" s="9">
        <f>IF(I15="","",VLOOKUP(I15,H$40:L150,5))</f>
      </c>
      <c r="K15" s="10"/>
      <c r="L15" s="9">
        <f>IF(K15="","",VLOOKUP(K15,E$40:F150,2))</f>
      </c>
      <c r="M15" s="10"/>
      <c r="N15" s="9">
        <f>IF(M15="","",VLOOKUP(M15,J$40:L150,3))</f>
      </c>
      <c r="O15" s="10"/>
      <c r="P15" s="9">
        <f>IF(O15="","",VLOOKUP(O15,G$40:L150,6))</f>
      </c>
      <c r="Q15" s="10"/>
      <c r="R15" s="9">
        <f>IF(Q15="","",VLOOKUP(Q15,I$40:L150,4))</f>
      </c>
      <c r="S15" s="12">
        <f t="shared" si="0"/>
      </c>
      <c r="T15" s="54"/>
    </row>
    <row r="16" spans="1:20" ht="12.75" customHeight="1">
      <c r="A16" s="6">
        <f>IF(B16="","",11)</f>
      </c>
      <c r="B16" s="36"/>
      <c r="C16" s="8"/>
      <c r="D16" s="9">
        <f>IF(C16="","",VLOOKUP(C16,Autor!R$5:S174,2))</f>
      </c>
      <c r="E16" s="10"/>
      <c r="F16" s="9">
        <f>IF(E16="","",VLOOKUP(E16,C$40:F151,4))</f>
      </c>
      <c r="G16" s="10"/>
      <c r="H16" s="9">
        <f>IF(G16="","",VLOOKUP(G16,K$40:L151,2))</f>
      </c>
      <c r="I16" s="10"/>
      <c r="J16" s="9">
        <f>IF(I16="","",VLOOKUP(I16,H$40:L151,5))</f>
      </c>
      <c r="K16" s="10"/>
      <c r="L16" s="9">
        <f>IF(K16="","",VLOOKUP(K16,E$40:F151,2))</f>
      </c>
      <c r="M16" s="10"/>
      <c r="N16" s="9">
        <f>IF(M16="","",VLOOKUP(M16,J$40:L151,3))</f>
      </c>
      <c r="O16" s="10"/>
      <c r="P16" s="9">
        <f>IF(O16="","",VLOOKUP(O16,G$40:L151,6))</f>
      </c>
      <c r="Q16" s="10"/>
      <c r="R16" s="9">
        <f>IF(Q16="","",VLOOKUP(Q16,I$40:L151,4))</f>
      </c>
      <c r="S16" s="12">
        <f t="shared" si="0"/>
      </c>
      <c r="T16" s="54"/>
    </row>
    <row r="17" spans="1:20" ht="12.75" customHeight="1">
      <c r="A17" s="6">
        <f>IF(B17="","",12)</f>
      </c>
      <c r="B17" s="36"/>
      <c r="C17" s="8"/>
      <c r="D17" s="9">
        <f>IF(C17="","",VLOOKUP(C17,Autor!R$5:S175,2))</f>
      </c>
      <c r="E17" s="10"/>
      <c r="F17" s="9">
        <f>IF(E17="","",VLOOKUP(E17,C$40:F152,4))</f>
      </c>
      <c r="G17" s="10"/>
      <c r="H17" s="9">
        <f>IF(G17="","",VLOOKUP(G17,K$40:L152,2))</f>
      </c>
      <c r="I17" s="10"/>
      <c r="J17" s="9">
        <f>IF(I17="","",VLOOKUP(I17,H$40:L152,5))</f>
      </c>
      <c r="K17" s="10"/>
      <c r="L17" s="9">
        <f>IF(K17="","",VLOOKUP(K17,E$40:F152,2))</f>
      </c>
      <c r="M17" s="10"/>
      <c r="N17" s="9">
        <f>IF(M17="","",VLOOKUP(M17,J$40:L152,3))</f>
      </c>
      <c r="O17" s="10"/>
      <c r="P17" s="9">
        <f>IF(O17="","",VLOOKUP(O17,G$40:L152,6))</f>
      </c>
      <c r="Q17" s="10"/>
      <c r="R17" s="9">
        <f>IF(Q17="","",VLOOKUP(Q17,I$40:L152,4))</f>
      </c>
      <c r="S17" s="12">
        <f t="shared" si="0"/>
      </c>
      <c r="T17" s="54"/>
    </row>
    <row r="18" spans="1:20" ht="12.75" customHeight="1">
      <c r="A18" s="6">
        <f>IF(B18="","",13)</f>
      </c>
      <c r="B18" s="36"/>
      <c r="C18" s="8"/>
      <c r="D18" s="9">
        <f>IF(C18="","",VLOOKUP(C18,Autor!R$5:S176,2))</f>
      </c>
      <c r="E18" s="10"/>
      <c r="F18" s="9">
        <f>IF(E18="","",VLOOKUP(E18,C$40:F153,4))</f>
      </c>
      <c r="G18" s="10"/>
      <c r="H18" s="9">
        <f>IF(G18="","",VLOOKUP(G18,K$40:L153,2))</f>
      </c>
      <c r="I18" s="10"/>
      <c r="J18" s="9">
        <f>IF(I18="","",VLOOKUP(I18,H$40:L153,5))</f>
      </c>
      <c r="K18" s="10"/>
      <c r="L18" s="9">
        <f>IF(K18="","",VLOOKUP(K18,E$40:F153,2))</f>
      </c>
      <c r="M18" s="10"/>
      <c r="N18" s="9">
        <f>IF(M18="","",VLOOKUP(M18,J$40:L153,3))</f>
      </c>
      <c r="O18" s="10"/>
      <c r="P18" s="9">
        <f>IF(O18="","",VLOOKUP(O18,G$40:L153,6))</f>
      </c>
      <c r="Q18" s="10"/>
      <c r="R18" s="9">
        <f>IF(Q18="","",VLOOKUP(Q18,I$40:L153,4))</f>
      </c>
      <c r="S18" s="12">
        <f t="shared" si="0"/>
      </c>
      <c r="T18" s="54"/>
    </row>
    <row r="19" spans="1:20" ht="12.75" customHeight="1">
      <c r="A19" s="6">
        <f>IF(B19="","",14)</f>
      </c>
      <c r="B19" s="36"/>
      <c r="C19" s="8"/>
      <c r="D19" s="9">
        <f>IF(C19="","",VLOOKUP(C19,Autor!R$5:S177,2))</f>
      </c>
      <c r="E19" s="10"/>
      <c r="F19" s="9">
        <f>IF(E19="","",VLOOKUP(E19,C$40:F154,4))</f>
      </c>
      <c r="G19" s="10"/>
      <c r="H19" s="9">
        <f>IF(G19="","",VLOOKUP(G19,K$40:L154,2))</f>
      </c>
      <c r="I19" s="10"/>
      <c r="J19" s="9">
        <f>IF(I19="","",VLOOKUP(I19,H$40:L154,5))</f>
      </c>
      <c r="K19" s="10"/>
      <c r="L19" s="9">
        <f>IF(K19="","",VLOOKUP(K19,E$40:F154,2))</f>
      </c>
      <c r="M19" s="10"/>
      <c r="N19" s="9">
        <f>IF(M19="","",VLOOKUP(M19,J$40:L154,3))</f>
      </c>
      <c r="O19" s="10"/>
      <c r="P19" s="9">
        <f>IF(O19="","",VLOOKUP(O19,G$40:L154,6))</f>
      </c>
      <c r="Q19" s="10"/>
      <c r="R19" s="9">
        <f>IF(Q19="","",VLOOKUP(Q19,I$40:L154,4))</f>
      </c>
      <c r="S19" s="12">
        <f t="shared" si="0"/>
      </c>
      <c r="T19" s="54"/>
    </row>
    <row r="20" spans="1:20" ht="12.75" customHeight="1">
      <c r="A20" s="6">
        <f>IF(B20="","",15)</f>
      </c>
      <c r="B20" s="36"/>
      <c r="C20" s="8"/>
      <c r="D20" s="9">
        <f>IF(C20="","",VLOOKUP(C20,Autor!R$5:S178,2))</f>
      </c>
      <c r="E20" s="10"/>
      <c r="F20" s="9">
        <f>IF(E20="","",VLOOKUP(E20,C$40:F155,4))</f>
      </c>
      <c r="G20" s="10"/>
      <c r="H20" s="9">
        <f>IF(G20="","",VLOOKUP(G20,K$40:L155,2))</f>
      </c>
      <c r="I20" s="10"/>
      <c r="J20" s="9">
        <f>IF(I20="","",VLOOKUP(I20,H$40:L155,5))</f>
      </c>
      <c r="K20" s="10"/>
      <c r="L20" s="9">
        <f>IF(K20="","",VLOOKUP(K20,E$40:F155,2))</f>
      </c>
      <c r="M20" s="10"/>
      <c r="N20" s="9">
        <f>IF(M20="","",VLOOKUP(M20,J$40:L155,3))</f>
      </c>
      <c r="O20" s="10"/>
      <c r="P20" s="9">
        <f>IF(O20="","",VLOOKUP(O20,G$40:L155,6))</f>
      </c>
      <c r="Q20" s="10"/>
      <c r="R20" s="9">
        <f>IF(Q20="","",VLOOKUP(Q20,I$40:L155,4))</f>
      </c>
      <c r="S20" s="12">
        <f t="shared" si="0"/>
      </c>
      <c r="T20" s="54"/>
    </row>
    <row r="21" spans="1:20" ht="12.75" customHeight="1">
      <c r="A21" s="6">
        <f>IF(B21="","",16)</f>
      </c>
      <c r="B21" s="36"/>
      <c r="C21" s="8"/>
      <c r="D21" s="9">
        <f>IF(C21="","",VLOOKUP(C21,Autor!R$5:S179,2))</f>
      </c>
      <c r="E21" s="10"/>
      <c r="F21" s="9">
        <f>IF(E21="","",VLOOKUP(E21,C$40:F156,4))</f>
      </c>
      <c r="G21" s="10"/>
      <c r="H21" s="9">
        <f>IF(G21="","",VLOOKUP(G21,K$40:L156,2))</f>
      </c>
      <c r="I21" s="10"/>
      <c r="J21" s="9">
        <f>IF(I21="","",VLOOKUP(I21,H$40:L156,5))</f>
      </c>
      <c r="K21" s="10"/>
      <c r="L21" s="9">
        <f>IF(K21="","",VLOOKUP(K21,E$40:F156,2))</f>
      </c>
      <c r="M21" s="10"/>
      <c r="N21" s="9">
        <f>IF(M21="","",VLOOKUP(M21,J$40:L156,3))</f>
      </c>
      <c r="O21" s="10"/>
      <c r="P21" s="9">
        <f>IF(O21="","",VLOOKUP(O21,G$40:L156,6))</f>
      </c>
      <c r="Q21" s="10"/>
      <c r="R21" s="9">
        <f>IF(Q21="","",VLOOKUP(Q21,I$40:L156,4))</f>
      </c>
      <c r="S21" s="12">
        <f t="shared" si="0"/>
      </c>
      <c r="T21" s="54"/>
    </row>
    <row r="22" spans="1:20" ht="12.75" customHeight="1">
      <c r="A22" s="6">
        <f>IF(B22="","",17)</f>
      </c>
      <c r="B22" s="36"/>
      <c r="C22" s="8"/>
      <c r="D22" s="9">
        <f>IF(C22="","",VLOOKUP(C22,Autor!R$5:S180,2))</f>
      </c>
      <c r="E22" s="10"/>
      <c r="F22" s="9">
        <f>IF(E22="","",VLOOKUP(E22,C$40:F157,4))</f>
      </c>
      <c r="G22" s="10"/>
      <c r="H22" s="9">
        <f>IF(G22="","",VLOOKUP(G22,K$40:L157,2))</f>
      </c>
      <c r="I22" s="10"/>
      <c r="J22" s="9">
        <f>IF(I22="","",VLOOKUP(I22,H$40:L157,5))</f>
      </c>
      <c r="K22" s="10"/>
      <c r="L22" s="9">
        <f>IF(K22="","",VLOOKUP(K22,E$40:F157,2))</f>
      </c>
      <c r="M22" s="10"/>
      <c r="N22" s="9">
        <f>IF(M22="","",VLOOKUP(M22,J$40:L157,3))</f>
      </c>
      <c r="O22" s="10"/>
      <c r="P22" s="9">
        <f>IF(O22="","",VLOOKUP(O22,G$40:L157,6))</f>
      </c>
      <c r="Q22" s="10"/>
      <c r="R22" s="9">
        <f>IF(Q22="","",VLOOKUP(Q22,I$40:L157,4))</f>
      </c>
      <c r="S22" s="12">
        <f t="shared" si="0"/>
      </c>
      <c r="T22" s="54"/>
    </row>
    <row r="23" spans="1:20" ht="12.75" customHeight="1">
      <c r="A23" s="6">
        <f>IF(B23="","",18)</f>
      </c>
      <c r="B23" s="36"/>
      <c r="C23" s="8"/>
      <c r="D23" s="9">
        <f>IF(C23="","",VLOOKUP(C23,Autor!R$5:S181,2))</f>
      </c>
      <c r="E23" s="10"/>
      <c r="F23" s="9">
        <f>IF(E23="","",VLOOKUP(E23,C$40:F158,4))</f>
      </c>
      <c r="G23" s="10"/>
      <c r="H23" s="9">
        <f>IF(G23="","",VLOOKUP(G23,K$40:L158,2))</f>
      </c>
      <c r="I23" s="10"/>
      <c r="J23" s="9">
        <f>IF(I23="","",VLOOKUP(I23,H$40:L158,5))</f>
      </c>
      <c r="K23" s="10"/>
      <c r="L23" s="9">
        <f>IF(K23="","",VLOOKUP(K23,E$40:F158,2))</f>
      </c>
      <c r="M23" s="10"/>
      <c r="N23" s="9">
        <f>IF(M23="","",VLOOKUP(M23,J$40:L158,3))</f>
      </c>
      <c r="O23" s="10"/>
      <c r="P23" s="9">
        <f>IF(O23="","",VLOOKUP(O23,G$40:L158,6))</f>
      </c>
      <c r="Q23" s="10"/>
      <c r="R23" s="9">
        <f>IF(Q23="","",VLOOKUP(Q23,I$40:L158,4))</f>
      </c>
      <c r="S23" s="12">
        <f t="shared" si="0"/>
      </c>
      <c r="T23" s="54"/>
    </row>
    <row r="24" spans="1:20" ht="12.75" customHeight="1">
      <c r="A24" s="6">
        <f>IF(B24="","",19)</f>
      </c>
      <c r="B24" s="36"/>
      <c r="C24" s="8"/>
      <c r="D24" s="9">
        <f>IF(C24="","",VLOOKUP(C24,Autor!R$5:S182,2))</f>
      </c>
      <c r="E24" s="10"/>
      <c r="F24" s="9">
        <f>IF(E24="","",VLOOKUP(E24,C$40:F159,4))</f>
      </c>
      <c r="G24" s="10"/>
      <c r="H24" s="9">
        <f>IF(G24="","",VLOOKUP(G24,K$40:L159,2))</f>
      </c>
      <c r="I24" s="10"/>
      <c r="J24" s="9">
        <f>IF(I24="","",VLOOKUP(I24,H$40:L159,5))</f>
      </c>
      <c r="K24" s="10"/>
      <c r="L24" s="9">
        <f>IF(K24="","",VLOOKUP(K24,E$40:F159,2))</f>
      </c>
      <c r="M24" s="10"/>
      <c r="N24" s="9">
        <f>IF(M24="","",VLOOKUP(M24,J$40:L159,3))</f>
      </c>
      <c r="O24" s="10"/>
      <c r="P24" s="9">
        <f>IF(O24="","",VLOOKUP(O24,G$40:L159,6))</f>
      </c>
      <c r="Q24" s="10"/>
      <c r="R24" s="9">
        <f>IF(Q24="","",VLOOKUP(Q24,I$40:L159,4))</f>
      </c>
      <c r="S24" s="12">
        <f t="shared" si="0"/>
      </c>
      <c r="T24" s="54"/>
    </row>
    <row r="25" spans="1:20" ht="12.75" customHeight="1">
      <c r="A25" s="6">
        <f>IF(B25="","",20)</f>
      </c>
      <c r="B25" s="36"/>
      <c r="C25" s="8"/>
      <c r="D25" s="9">
        <f>IF(C25="","",VLOOKUP(C25,Autor!R$5:S183,2))</f>
      </c>
      <c r="E25" s="10"/>
      <c r="F25" s="9">
        <f>IF(E25="","",VLOOKUP(E25,C$40:F160,4))</f>
      </c>
      <c r="G25" s="10"/>
      <c r="H25" s="9">
        <f>IF(G25="","",VLOOKUP(G25,K$40:L160,2))</f>
      </c>
      <c r="I25" s="10"/>
      <c r="J25" s="9">
        <f>IF(I25="","",VLOOKUP(I25,H$40:L160,5))</f>
      </c>
      <c r="K25" s="10"/>
      <c r="L25" s="9">
        <f>IF(K25="","",VLOOKUP(K25,E$40:F160,2))</f>
      </c>
      <c r="M25" s="10"/>
      <c r="N25" s="9">
        <f>IF(M25="","",VLOOKUP(M25,J$40:L160,3))</f>
      </c>
      <c r="O25" s="10"/>
      <c r="P25" s="9">
        <f>IF(O25="","",VLOOKUP(O25,G$40:L160,6))</f>
      </c>
      <c r="Q25" s="10"/>
      <c r="R25" s="9">
        <f>IF(Q25="","",VLOOKUP(Q25,I$40:L160,4))</f>
      </c>
      <c r="S25" s="12">
        <f t="shared" si="0"/>
      </c>
      <c r="T25" s="54"/>
    </row>
    <row r="26" spans="1:20" ht="12.75" customHeight="1">
      <c r="A26" s="6">
        <f>IF(B26="","",21)</f>
      </c>
      <c r="B26" s="36"/>
      <c r="C26" s="8"/>
      <c r="D26" s="9">
        <f>IF(C26="","",VLOOKUP(C26,Autor!R$5:S184,2))</f>
      </c>
      <c r="E26" s="10"/>
      <c r="F26" s="9">
        <f>IF(E26="","",VLOOKUP(E26,C$40:F161,4))</f>
      </c>
      <c r="G26" s="10"/>
      <c r="H26" s="9">
        <f>IF(G26="","",VLOOKUP(G26,K$40:L161,2))</f>
      </c>
      <c r="I26" s="10"/>
      <c r="J26" s="9">
        <f>IF(I26="","",VLOOKUP(I26,H$40:L161,5))</f>
      </c>
      <c r="K26" s="10"/>
      <c r="L26" s="9">
        <f>IF(K26="","",VLOOKUP(K26,E$40:F161,2))</f>
      </c>
      <c r="M26" s="10"/>
      <c r="N26" s="9">
        <f>IF(M26="","",VLOOKUP(M26,J$40:L161,3))</f>
      </c>
      <c r="O26" s="10"/>
      <c r="P26" s="9">
        <f>IF(O26="","",VLOOKUP(O26,G$40:L161,6))</f>
      </c>
      <c r="Q26" s="10"/>
      <c r="R26" s="9">
        <f>IF(Q26="","",VLOOKUP(Q26,I$40:L161,4))</f>
      </c>
      <c r="S26" s="12">
        <f t="shared" si="0"/>
      </c>
      <c r="T26" s="54"/>
    </row>
    <row r="27" spans="1:20" ht="12.75" customHeight="1">
      <c r="A27" s="6">
        <f>IF(B27="","",22)</f>
      </c>
      <c r="B27" s="36"/>
      <c r="C27" s="8"/>
      <c r="D27" s="9">
        <f>IF(C27="","",VLOOKUP(C27,Autor!R$5:S185,2))</f>
      </c>
      <c r="E27" s="10"/>
      <c r="F27" s="9">
        <f>IF(E27="","",VLOOKUP(E27,C$40:F162,4))</f>
      </c>
      <c r="G27" s="10"/>
      <c r="H27" s="9">
        <f>IF(G27="","",VLOOKUP(G27,K$40:L162,2))</f>
      </c>
      <c r="I27" s="10"/>
      <c r="J27" s="9">
        <f>IF(I27="","",VLOOKUP(I27,H$40:L162,5))</f>
      </c>
      <c r="K27" s="10"/>
      <c r="L27" s="9">
        <f>IF(K27="","",VLOOKUP(K27,E$40:F162,2))</f>
      </c>
      <c r="M27" s="10"/>
      <c r="N27" s="9">
        <f>IF(M27="","",VLOOKUP(M27,J$40:L162,3))</f>
      </c>
      <c r="O27" s="10"/>
      <c r="P27" s="9">
        <f>IF(O27="","",VLOOKUP(O27,G$40:L162,6))</f>
      </c>
      <c r="Q27" s="10"/>
      <c r="R27" s="9">
        <f>IF(Q27="","",VLOOKUP(Q27,I$40:L162,4))</f>
      </c>
      <c r="S27" s="12">
        <f t="shared" si="0"/>
      </c>
      <c r="T27" s="54"/>
    </row>
    <row r="28" spans="1:20" ht="12.75" customHeight="1">
      <c r="A28" s="6">
        <f>IF(B28="","",23)</f>
      </c>
      <c r="B28" s="36"/>
      <c r="C28" s="8"/>
      <c r="D28" s="9">
        <f>IF(C28="","",VLOOKUP(C28,Autor!R$5:S186,2))</f>
      </c>
      <c r="E28" s="10"/>
      <c r="F28" s="9">
        <f>IF(E28="","",VLOOKUP(E28,C$40:F163,4))</f>
      </c>
      <c r="G28" s="10"/>
      <c r="H28" s="9">
        <f>IF(G28="","",VLOOKUP(G28,K$40:L163,2))</f>
      </c>
      <c r="I28" s="10"/>
      <c r="J28" s="9">
        <f>IF(I28="","",VLOOKUP(I28,H$40:L163,5))</f>
      </c>
      <c r="K28" s="10"/>
      <c r="L28" s="9">
        <f>IF(K28="","",VLOOKUP(K28,E$40:F163,2))</f>
      </c>
      <c r="M28" s="10"/>
      <c r="N28" s="9">
        <f>IF(M28="","",VLOOKUP(M28,J$40:L163,3))</f>
      </c>
      <c r="O28" s="10"/>
      <c r="P28" s="9">
        <f>IF(O28="","",VLOOKUP(O28,G$40:L163,6))</f>
      </c>
      <c r="Q28" s="10"/>
      <c r="R28" s="9">
        <f>IF(Q28="","",VLOOKUP(Q28,I$40:L163,4))</f>
      </c>
      <c r="S28" s="12">
        <f t="shared" si="0"/>
      </c>
      <c r="T28" s="54"/>
    </row>
    <row r="29" spans="1:20" ht="12.75" customHeight="1">
      <c r="A29" s="6">
        <f>IF(B29="","",24)</f>
      </c>
      <c r="B29" s="36"/>
      <c r="C29" s="8"/>
      <c r="D29" s="9">
        <f>IF(C29="","",VLOOKUP(C29,Autor!R$5:S187,2))</f>
      </c>
      <c r="E29" s="10"/>
      <c r="F29" s="9">
        <f>IF(E29="","",VLOOKUP(E29,C$40:F164,4))</f>
      </c>
      <c r="G29" s="10"/>
      <c r="H29" s="9">
        <f>IF(G29="","",VLOOKUP(G29,K$40:L164,2))</f>
      </c>
      <c r="I29" s="10"/>
      <c r="J29" s="9">
        <f>IF(I29="","",VLOOKUP(I29,H$40:L164,5))</f>
      </c>
      <c r="K29" s="10"/>
      <c r="L29" s="9">
        <f>IF(K29="","",VLOOKUP(K29,E$40:F164,2))</f>
      </c>
      <c r="M29" s="10"/>
      <c r="N29" s="9">
        <f>IF(M29="","",VLOOKUP(M29,J$40:L164,3))</f>
      </c>
      <c r="O29" s="10"/>
      <c r="P29" s="9">
        <f>IF(O29="","",VLOOKUP(O29,G$40:L164,6))</f>
      </c>
      <c r="Q29" s="10"/>
      <c r="R29" s="9">
        <f>IF(Q29="","",VLOOKUP(Q29,I$40:L164,4))</f>
      </c>
      <c r="S29" s="12">
        <f t="shared" si="0"/>
      </c>
      <c r="T29" s="54"/>
    </row>
    <row r="30" spans="1:20" ht="12.75" customHeight="1">
      <c r="A30" s="6">
        <f>IF(B30="","",25)</f>
      </c>
      <c r="B30" s="36"/>
      <c r="C30" s="8"/>
      <c r="D30" s="9">
        <f>IF(C30="","",VLOOKUP(C30,Autor!R$5:S188,2))</f>
      </c>
      <c r="E30" s="10"/>
      <c r="F30" s="9">
        <f>IF(E30="","",VLOOKUP(E30,C$40:F165,4))</f>
      </c>
      <c r="G30" s="10"/>
      <c r="H30" s="9">
        <f>IF(G30="","",VLOOKUP(G30,K$40:L165,2))</f>
      </c>
      <c r="I30" s="10"/>
      <c r="J30" s="9">
        <f>IF(I30="","",VLOOKUP(I30,H$40:L165,5))</f>
      </c>
      <c r="K30" s="10"/>
      <c r="L30" s="9">
        <f>IF(K30="","",VLOOKUP(K30,E$40:F165,2))</f>
      </c>
      <c r="M30" s="10"/>
      <c r="N30" s="9">
        <f>IF(M30="","",VLOOKUP(M30,J$40:L165,3))</f>
      </c>
      <c r="O30" s="10"/>
      <c r="P30" s="9">
        <f>IF(O30="","",VLOOKUP(O30,G$40:L165,6))</f>
      </c>
      <c r="Q30" s="10"/>
      <c r="R30" s="9">
        <f>IF(Q30="","",VLOOKUP(Q30,I$40:L165,4))</f>
      </c>
      <c r="S30" s="12">
        <f t="shared" si="0"/>
      </c>
      <c r="T30" s="54"/>
    </row>
    <row r="31" spans="1:20" ht="12.75" customHeight="1">
      <c r="A31" s="6">
        <f>IF(B31="","",26)</f>
      </c>
      <c r="B31" s="36"/>
      <c r="C31" s="8"/>
      <c r="D31" s="9">
        <f>IF(C31="","",VLOOKUP(C31,Autor!R$5:S189,2))</f>
      </c>
      <c r="E31" s="10"/>
      <c r="F31" s="9">
        <f>IF(E31="","",VLOOKUP(E31,C$40:F166,4))</f>
      </c>
      <c r="G31" s="10"/>
      <c r="H31" s="9">
        <f>IF(G31="","",VLOOKUP(G31,K$40:L166,2))</f>
      </c>
      <c r="I31" s="10"/>
      <c r="J31" s="9">
        <f>IF(I31="","",VLOOKUP(I31,H$40:L166,5))</f>
      </c>
      <c r="K31" s="10"/>
      <c r="L31" s="9">
        <f>IF(K31="","",VLOOKUP(K31,E$40:F166,2))</f>
      </c>
      <c r="M31" s="10"/>
      <c r="N31" s="9">
        <f>IF(M31="","",VLOOKUP(M31,J$40:L166,3))</f>
      </c>
      <c r="O31" s="10"/>
      <c r="P31" s="9">
        <f>IF(O31="","",VLOOKUP(O31,G$40:L166,6))</f>
      </c>
      <c r="Q31" s="10"/>
      <c r="R31" s="9">
        <f>IF(Q31="","",VLOOKUP(Q31,I$40:L166,4))</f>
      </c>
      <c r="S31" s="12">
        <f t="shared" si="0"/>
      </c>
      <c r="T31" s="54"/>
    </row>
    <row r="32" spans="1:20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s="24" customFormat="1" ht="12.75" customHeight="1" hidden="1"/>
    <row r="34" s="24" customFormat="1" ht="12.75" customHeight="1" hidden="1"/>
    <row r="35" spans="1:20" s="24" customFormat="1" ht="12.75" customHeight="1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26" customFormat="1" ht="12.7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12.75" customHeight="1" hidden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16" t="s">
        <v>8</v>
      </c>
      <c r="D38" s="17" t="s">
        <v>25</v>
      </c>
      <c r="E38" s="17" t="s">
        <v>11</v>
      </c>
      <c r="F38" s="16" t="s">
        <v>17</v>
      </c>
      <c r="G38" s="17" t="s">
        <v>18</v>
      </c>
      <c r="H38" s="17" t="s">
        <v>10</v>
      </c>
      <c r="I38" s="17" t="s">
        <v>14</v>
      </c>
      <c r="J38" s="17" t="s">
        <v>12</v>
      </c>
      <c r="K38" s="16" t="s">
        <v>9</v>
      </c>
      <c r="L38" s="16" t="s">
        <v>17</v>
      </c>
      <c r="M38" s="34">
        <v>0</v>
      </c>
      <c r="N38" s="14">
        <v>0</v>
      </c>
      <c r="O38" s="14"/>
      <c r="P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 t="s">
        <v>19</v>
      </c>
      <c r="D39" s="27" t="s">
        <v>19</v>
      </c>
      <c r="E39" s="20" t="s">
        <v>19</v>
      </c>
      <c r="F39" s="22" t="s">
        <v>20</v>
      </c>
      <c r="G39" s="20" t="s">
        <v>19</v>
      </c>
      <c r="H39" s="20" t="s">
        <v>21</v>
      </c>
      <c r="I39" s="20" t="s">
        <v>22</v>
      </c>
      <c r="J39" s="20" t="s">
        <v>23</v>
      </c>
      <c r="K39" s="20" t="s">
        <v>22</v>
      </c>
      <c r="L39" s="22" t="s">
        <v>20</v>
      </c>
      <c r="O39" s="37"/>
      <c r="P39" s="14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20">
        <v>0</v>
      </c>
      <c r="D40" s="21">
        <v>0</v>
      </c>
      <c r="E40" s="20">
        <v>0</v>
      </c>
      <c r="F40" s="22">
        <v>0</v>
      </c>
      <c r="G40" s="20">
        <v>0</v>
      </c>
      <c r="H40" s="20">
        <v>0</v>
      </c>
      <c r="I40" s="20">
        <v>-100</v>
      </c>
      <c r="J40" s="20">
        <v>0</v>
      </c>
      <c r="K40" s="20">
        <v>0</v>
      </c>
      <c r="L40" s="22">
        <v>0</v>
      </c>
      <c r="O40" s="21"/>
      <c r="P40" s="22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1"/>
      <c r="D41" s="32">
        <v>174</v>
      </c>
      <c r="E41" s="31"/>
      <c r="F41" s="22">
        <v>100</v>
      </c>
      <c r="G41" s="32"/>
      <c r="H41" s="32"/>
      <c r="I41" s="32"/>
      <c r="J41" s="32"/>
      <c r="K41" s="32"/>
      <c r="L41" s="22">
        <v>0</v>
      </c>
      <c r="O41" s="34"/>
      <c r="P41" s="22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1"/>
      <c r="D42" s="31"/>
      <c r="E42" s="32">
        <v>0.1</v>
      </c>
      <c r="F42" s="22">
        <v>99</v>
      </c>
      <c r="G42" s="31"/>
      <c r="H42" s="32">
        <v>5</v>
      </c>
      <c r="I42" s="32">
        <v>-28</v>
      </c>
      <c r="J42" s="31"/>
      <c r="K42" s="31"/>
      <c r="L42" s="22">
        <v>1</v>
      </c>
      <c r="O42" s="35"/>
      <c r="P42" s="22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1"/>
      <c r="D43" s="31"/>
      <c r="E43" s="31"/>
      <c r="F43" s="22">
        <v>98</v>
      </c>
      <c r="G43" s="31"/>
      <c r="H43" s="31"/>
      <c r="I43" s="31"/>
      <c r="J43" s="32">
        <v>5</v>
      </c>
      <c r="K43" s="32">
        <v>105</v>
      </c>
      <c r="L43" s="22">
        <v>2</v>
      </c>
      <c r="O43" s="34"/>
      <c r="P43" s="22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1"/>
      <c r="D44" s="31"/>
      <c r="E44" s="32">
        <v>7.5</v>
      </c>
      <c r="F44" s="22">
        <v>97</v>
      </c>
      <c r="G44" s="31"/>
      <c r="H44" s="31"/>
      <c r="I44" s="31"/>
      <c r="J44" s="31"/>
      <c r="K44" s="31"/>
      <c r="L44" s="22">
        <v>3</v>
      </c>
      <c r="O44" s="35"/>
      <c r="P44" s="22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1"/>
      <c r="D45" s="31"/>
      <c r="E45" s="31"/>
      <c r="F45" s="22">
        <v>96</v>
      </c>
      <c r="G45" s="31"/>
      <c r="H45" s="32">
        <v>6</v>
      </c>
      <c r="I45" s="32">
        <v>-27</v>
      </c>
      <c r="J45" s="31"/>
      <c r="K45" s="32">
        <v>106</v>
      </c>
      <c r="L45" s="22">
        <v>4</v>
      </c>
      <c r="O45" s="34"/>
      <c r="P45" s="22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2">
        <v>0.1</v>
      </c>
      <c r="D46" s="32">
        <v>175</v>
      </c>
      <c r="E46" s="32">
        <v>7.6</v>
      </c>
      <c r="F46" s="22">
        <v>95</v>
      </c>
      <c r="G46" s="31"/>
      <c r="H46" s="31"/>
      <c r="I46" s="31"/>
      <c r="J46" s="31"/>
      <c r="K46" s="31"/>
      <c r="L46" s="22">
        <v>5</v>
      </c>
      <c r="O46" s="35"/>
      <c r="P46" s="22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1"/>
      <c r="D47" s="31"/>
      <c r="E47" s="31"/>
      <c r="F47" s="22">
        <v>94</v>
      </c>
      <c r="G47" s="31"/>
      <c r="H47" s="31"/>
      <c r="I47" s="32">
        <v>-26</v>
      </c>
      <c r="J47" s="31"/>
      <c r="K47" s="32">
        <v>107</v>
      </c>
      <c r="L47" s="22">
        <v>6</v>
      </c>
      <c r="O47" s="34"/>
      <c r="P47" s="22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1"/>
      <c r="D48" s="31"/>
      <c r="E48" s="32">
        <v>7.7</v>
      </c>
      <c r="F48" s="22">
        <v>93</v>
      </c>
      <c r="G48" s="31"/>
      <c r="H48" s="32">
        <v>7</v>
      </c>
      <c r="I48" s="31"/>
      <c r="J48" s="31"/>
      <c r="K48" s="32">
        <v>108</v>
      </c>
      <c r="L48" s="22">
        <v>7</v>
      </c>
      <c r="O48" s="35"/>
      <c r="P48" s="22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1"/>
      <c r="D49" s="31"/>
      <c r="E49" s="31"/>
      <c r="F49" s="22">
        <v>92</v>
      </c>
      <c r="G49" s="31"/>
      <c r="H49" s="31"/>
      <c r="I49" s="32">
        <v>-25</v>
      </c>
      <c r="J49" s="32">
        <v>6</v>
      </c>
      <c r="K49" s="32">
        <v>109</v>
      </c>
      <c r="L49" s="22">
        <v>8</v>
      </c>
      <c r="O49" s="34"/>
      <c r="P49" s="22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1"/>
      <c r="D50" s="32">
        <v>176</v>
      </c>
      <c r="E50" s="32">
        <v>7.8</v>
      </c>
      <c r="F50" s="22">
        <v>91</v>
      </c>
      <c r="G50" s="31"/>
      <c r="H50" s="31"/>
      <c r="I50" s="31"/>
      <c r="J50" s="31"/>
      <c r="K50" s="32">
        <v>110</v>
      </c>
      <c r="L50" s="22">
        <v>9</v>
      </c>
      <c r="O50" s="35"/>
      <c r="P50" s="22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2">
        <v>5.6</v>
      </c>
      <c r="D51" s="31"/>
      <c r="E51" s="31"/>
      <c r="F51" s="22">
        <v>90</v>
      </c>
      <c r="G51" s="31"/>
      <c r="H51" s="32">
        <v>8</v>
      </c>
      <c r="I51" s="32">
        <v>-24</v>
      </c>
      <c r="J51" s="31"/>
      <c r="K51" s="32">
        <v>111</v>
      </c>
      <c r="L51" s="22">
        <v>10</v>
      </c>
      <c r="O51" s="34"/>
      <c r="P51" s="22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1"/>
      <c r="D52" s="31"/>
      <c r="E52" s="32">
        <v>7.9</v>
      </c>
      <c r="F52" s="22">
        <v>89</v>
      </c>
      <c r="G52" s="31"/>
      <c r="H52" s="31"/>
      <c r="I52" s="31"/>
      <c r="J52" s="31"/>
      <c r="K52" s="32">
        <v>112</v>
      </c>
      <c r="L52" s="22">
        <v>11</v>
      </c>
      <c r="O52" s="34"/>
      <c r="P52" s="22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1"/>
      <c r="D53" s="32">
        <v>177</v>
      </c>
      <c r="E53" s="31"/>
      <c r="F53" s="22">
        <v>88</v>
      </c>
      <c r="G53" s="31"/>
      <c r="H53" s="31"/>
      <c r="I53" s="32">
        <v>-23</v>
      </c>
      <c r="J53" s="31"/>
      <c r="K53" s="32">
        <v>113</v>
      </c>
      <c r="L53" s="22">
        <v>12</v>
      </c>
      <c r="O53" s="34"/>
      <c r="P53" s="22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1"/>
      <c r="D54" s="31"/>
      <c r="E54" s="32">
        <v>8</v>
      </c>
      <c r="F54" s="22">
        <v>87</v>
      </c>
      <c r="G54" s="31"/>
      <c r="H54" s="32">
        <v>9</v>
      </c>
      <c r="I54" s="31"/>
      <c r="J54" s="32">
        <v>7</v>
      </c>
      <c r="K54" s="32">
        <v>114</v>
      </c>
      <c r="L54" s="22">
        <v>13</v>
      </c>
      <c r="O54" s="34"/>
      <c r="P54" s="22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2">
        <v>5.7</v>
      </c>
      <c r="D55" s="31"/>
      <c r="E55" s="31"/>
      <c r="F55" s="22">
        <v>86</v>
      </c>
      <c r="G55" s="31"/>
      <c r="H55" s="31"/>
      <c r="I55" s="32">
        <v>-22</v>
      </c>
      <c r="J55" s="31"/>
      <c r="K55" s="32">
        <v>115</v>
      </c>
      <c r="L55" s="22">
        <v>14</v>
      </c>
      <c r="O55" s="34"/>
      <c r="P55" s="22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1"/>
      <c r="D56" s="32">
        <v>178</v>
      </c>
      <c r="E56" s="32">
        <v>8.1</v>
      </c>
      <c r="F56" s="22">
        <v>85</v>
      </c>
      <c r="G56" s="31"/>
      <c r="H56" s="31"/>
      <c r="I56" s="31"/>
      <c r="J56" s="31"/>
      <c r="K56" s="32">
        <v>116</v>
      </c>
      <c r="L56" s="22">
        <v>15</v>
      </c>
      <c r="O56" s="34"/>
      <c r="P56" s="22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1"/>
      <c r="D57" s="31"/>
      <c r="E57" s="31"/>
      <c r="F57" s="22">
        <v>84</v>
      </c>
      <c r="G57" s="31"/>
      <c r="H57" s="32">
        <v>10</v>
      </c>
      <c r="I57" s="32">
        <v>-21</v>
      </c>
      <c r="J57" s="31"/>
      <c r="K57" s="32">
        <v>117</v>
      </c>
      <c r="L57" s="22">
        <v>16</v>
      </c>
      <c r="O57" s="34"/>
      <c r="P57" s="22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2">
        <v>5.8</v>
      </c>
      <c r="D58" s="31"/>
      <c r="E58" s="32">
        <v>8.2</v>
      </c>
      <c r="F58" s="22">
        <v>83</v>
      </c>
      <c r="G58" s="31"/>
      <c r="H58" s="31"/>
      <c r="I58" s="31"/>
      <c r="J58" s="32">
        <v>8</v>
      </c>
      <c r="K58" s="32">
        <v>118</v>
      </c>
      <c r="L58" s="22">
        <v>17</v>
      </c>
      <c r="O58" s="34"/>
      <c r="P58" s="22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31"/>
      <c r="D59" s="32">
        <v>179</v>
      </c>
      <c r="E59" s="32">
        <v>8.3</v>
      </c>
      <c r="F59" s="22">
        <v>82</v>
      </c>
      <c r="G59" s="31"/>
      <c r="H59" s="31"/>
      <c r="I59" s="32">
        <v>-20</v>
      </c>
      <c r="J59" s="31"/>
      <c r="K59" s="32">
        <v>119</v>
      </c>
      <c r="L59" s="22">
        <v>18</v>
      </c>
      <c r="O59" s="34"/>
      <c r="P59" s="22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32">
        <v>5.9</v>
      </c>
      <c r="D60" s="31"/>
      <c r="E60" s="32">
        <v>8.4</v>
      </c>
      <c r="F60" s="22">
        <v>81</v>
      </c>
      <c r="G60" s="31"/>
      <c r="H60" s="32">
        <v>11</v>
      </c>
      <c r="I60" s="31"/>
      <c r="J60" s="31"/>
      <c r="K60" s="32">
        <v>120</v>
      </c>
      <c r="L60" s="22">
        <v>19</v>
      </c>
      <c r="O60" s="34"/>
      <c r="P60" s="22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31"/>
      <c r="D61" s="32">
        <v>180</v>
      </c>
      <c r="E61" s="32">
        <v>8.5</v>
      </c>
      <c r="F61" s="22">
        <v>80</v>
      </c>
      <c r="G61" s="31"/>
      <c r="H61" s="31"/>
      <c r="I61" s="32">
        <v>-19</v>
      </c>
      <c r="J61" s="32">
        <v>9</v>
      </c>
      <c r="K61" s="32">
        <v>121</v>
      </c>
      <c r="L61" s="22">
        <v>20</v>
      </c>
      <c r="O61" s="34"/>
      <c r="P61" s="22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32">
        <v>6</v>
      </c>
      <c r="D62" s="31"/>
      <c r="E62" s="32">
        <v>8.6</v>
      </c>
      <c r="F62" s="22">
        <v>79</v>
      </c>
      <c r="G62" s="31"/>
      <c r="H62" s="31"/>
      <c r="I62" s="32">
        <v>-18</v>
      </c>
      <c r="J62" s="31"/>
      <c r="K62" s="32">
        <v>122</v>
      </c>
      <c r="L62" s="22">
        <v>21</v>
      </c>
      <c r="O62" s="34"/>
      <c r="P62" s="22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31"/>
      <c r="D63" s="32">
        <v>181</v>
      </c>
      <c r="E63" s="32">
        <v>8.7</v>
      </c>
      <c r="F63" s="22">
        <v>78</v>
      </c>
      <c r="G63" s="31"/>
      <c r="H63" s="32">
        <v>12</v>
      </c>
      <c r="I63" s="32">
        <v>-17</v>
      </c>
      <c r="J63" s="32">
        <v>10</v>
      </c>
      <c r="K63" s="32">
        <v>124</v>
      </c>
      <c r="L63" s="22">
        <v>22</v>
      </c>
      <c r="O63" s="34"/>
      <c r="P63" s="22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32">
        <v>6.1</v>
      </c>
      <c r="D64" s="31"/>
      <c r="E64" s="32">
        <v>8.8</v>
      </c>
      <c r="F64" s="22">
        <v>77</v>
      </c>
      <c r="G64" s="31"/>
      <c r="H64" s="31"/>
      <c r="I64" s="32">
        <v>-16</v>
      </c>
      <c r="J64" s="31"/>
      <c r="K64" s="32">
        <v>126</v>
      </c>
      <c r="L64" s="22">
        <v>23</v>
      </c>
      <c r="O64" s="34"/>
      <c r="P64" s="22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31"/>
      <c r="D65" s="32">
        <v>182</v>
      </c>
      <c r="E65" s="32">
        <v>8.9</v>
      </c>
      <c r="F65" s="22">
        <v>76</v>
      </c>
      <c r="G65" s="31"/>
      <c r="H65" s="32">
        <v>13</v>
      </c>
      <c r="I65" s="32">
        <v>-15</v>
      </c>
      <c r="J65" s="32">
        <v>11</v>
      </c>
      <c r="K65" s="32">
        <v>128</v>
      </c>
      <c r="L65" s="22">
        <v>24</v>
      </c>
      <c r="O65" s="34"/>
      <c r="P65" s="22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32">
        <v>6.2</v>
      </c>
      <c r="D66" s="32">
        <v>184</v>
      </c>
      <c r="E66" s="32">
        <v>9</v>
      </c>
      <c r="F66" s="22">
        <v>75</v>
      </c>
      <c r="G66" s="31"/>
      <c r="H66" s="31"/>
      <c r="I66" s="31"/>
      <c r="J66" s="32">
        <v>12</v>
      </c>
      <c r="K66" s="32">
        <v>130</v>
      </c>
      <c r="L66" s="22">
        <v>25</v>
      </c>
      <c r="O66" s="34"/>
      <c r="P66" s="22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31"/>
      <c r="D67" s="32">
        <v>185</v>
      </c>
      <c r="E67" s="32">
        <v>9.1</v>
      </c>
      <c r="F67" s="22">
        <v>74</v>
      </c>
      <c r="G67" s="31"/>
      <c r="H67" s="32">
        <v>14</v>
      </c>
      <c r="I67" s="32">
        <v>-14</v>
      </c>
      <c r="J67" s="32">
        <v>13</v>
      </c>
      <c r="K67" s="32">
        <v>132</v>
      </c>
      <c r="L67" s="22">
        <v>26</v>
      </c>
      <c r="O67" s="34"/>
      <c r="P67" s="22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32">
        <v>6.3</v>
      </c>
      <c r="D68" s="32">
        <v>186</v>
      </c>
      <c r="E68" s="32">
        <v>9.2</v>
      </c>
      <c r="F68" s="22">
        <v>73</v>
      </c>
      <c r="G68" s="31"/>
      <c r="H68" s="31"/>
      <c r="I68" s="32">
        <v>-13</v>
      </c>
      <c r="J68" s="32">
        <v>14</v>
      </c>
      <c r="K68" s="32">
        <v>134</v>
      </c>
      <c r="L68" s="22">
        <v>27</v>
      </c>
      <c r="O68" s="34"/>
      <c r="P68" s="22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31"/>
      <c r="D69" s="32">
        <v>188</v>
      </c>
      <c r="E69" s="32">
        <v>9.3</v>
      </c>
      <c r="F69" s="22">
        <v>72</v>
      </c>
      <c r="G69" s="31"/>
      <c r="H69" s="32">
        <v>15</v>
      </c>
      <c r="I69" s="31"/>
      <c r="J69" s="32">
        <v>15</v>
      </c>
      <c r="K69" s="32">
        <v>136</v>
      </c>
      <c r="L69" s="22">
        <v>28</v>
      </c>
      <c r="O69" s="34"/>
      <c r="P69" s="22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32">
        <v>6.4</v>
      </c>
      <c r="D70" s="32">
        <v>190</v>
      </c>
      <c r="E70" s="32">
        <v>9.4</v>
      </c>
      <c r="F70" s="22">
        <v>71</v>
      </c>
      <c r="G70" s="31"/>
      <c r="H70" s="31"/>
      <c r="I70" s="32">
        <v>-12</v>
      </c>
      <c r="J70" s="31"/>
      <c r="K70" s="32">
        <v>138</v>
      </c>
      <c r="L70" s="22">
        <v>29</v>
      </c>
      <c r="O70" s="34"/>
      <c r="P70" s="22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32">
        <v>6.5</v>
      </c>
      <c r="D71" s="32">
        <v>192</v>
      </c>
      <c r="E71" s="32">
        <v>9.5</v>
      </c>
      <c r="F71" s="22">
        <v>70</v>
      </c>
      <c r="G71" s="31"/>
      <c r="H71" s="32">
        <v>16</v>
      </c>
      <c r="I71" s="32">
        <v>-11</v>
      </c>
      <c r="J71" s="32">
        <v>16</v>
      </c>
      <c r="K71" s="32">
        <v>140</v>
      </c>
      <c r="L71" s="22">
        <v>30</v>
      </c>
      <c r="O71" s="34"/>
      <c r="P71" s="22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32">
        <v>6.6</v>
      </c>
      <c r="D72" s="32">
        <v>194</v>
      </c>
      <c r="E72" s="32">
        <v>9.6</v>
      </c>
      <c r="F72" s="22">
        <v>69</v>
      </c>
      <c r="G72" s="31"/>
      <c r="H72" s="31"/>
      <c r="I72" s="32">
        <v>-10</v>
      </c>
      <c r="J72" s="32">
        <v>17</v>
      </c>
      <c r="K72" s="32">
        <v>142</v>
      </c>
      <c r="L72" s="22">
        <v>31</v>
      </c>
      <c r="O72" s="34"/>
      <c r="P72" s="22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31"/>
      <c r="D73" s="32">
        <v>196</v>
      </c>
      <c r="E73" s="32">
        <v>9.7</v>
      </c>
      <c r="F73" s="22">
        <v>68</v>
      </c>
      <c r="G73" s="31"/>
      <c r="H73" s="32">
        <v>17</v>
      </c>
      <c r="I73" s="31"/>
      <c r="J73" s="32">
        <v>18</v>
      </c>
      <c r="K73" s="32">
        <v>145</v>
      </c>
      <c r="L73" s="22">
        <v>32</v>
      </c>
      <c r="O73" s="34"/>
      <c r="P73" s="22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32">
        <v>6.7</v>
      </c>
      <c r="D74" s="32">
        <v>199</v>
      </c>
      <c r="E74" s="32">
        <v>9.8</v>
      </c>
      <c r="F74" s="22">
        <v>67</v>
      </c>
      <c r="G74" s="31"/>
      <c r="H74" s="31"/>
      <c r="I74" s="32">
        <v>-9</v>
      </c>
      <c r="J74" s="32">
        <v>19</v>
      </c>
      <c r="K74" s="32">
        <v>147</v>
      </c>
      <c r="L74" s="22">
        <v>33</v>
      </c>
      <c r="O74" s="34"/>
      <c r="P74" s="22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32">
        <v>6.8</v>
      </c>
      <c r="D75" s="32">
        <v>202</v>
      </c>
      <c r="E75" s="32">
        <v>9.9</v>
      </c>
      <c r="F75" s="22">
        <v>66</v>
      </c>
      <c r="G75" s="31"/>
      <c r="H75" s="32">
        <v>18</v>
      </c>
      <c r="I75" s="32">
        <v>-8</v>
      </c>
      <c r="J75" s="32">
        <v>20</v>
      </c>
      <c r="K75" s="32">
        <v>150</v>
      </c>
      <c r="L75" s="22">
        <v>34</v>
      </c>
      <c r="O75" s="34"/>
      <c r="P75" s="22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2">
        <v>6.9</v>
      </c>
      <c r="D76" s="32">
        <v>205</v>
      </c>
      <c r="E76" s="32">
        <v>10</v>
      </c>
      <c r="F76" s="22">
        <v>65</v>
      </c>
      <c r="G76" s="31"/>
      <c r="H76" s="31"/>
      <c r="I76" s="31"/>
      <c r="J76" s="32">
        <v>21</v>
      </c>
      <c r="K76" s="32">
        <v>152</v>
      </c>
      <c r="L76" s="22">
        <v>35</v>
      </c>
      <c r="O76" s="34"/>
      <c r="P76" s="22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32">
        <v>7</v>
      </c>
      <c r="D77" s="32">
        <v>207</v>
      </c>
      <c r="E77" s="32">
        <v>10.1</v>
      </c>
      <c r="F77" s="22">
        <v>64</v>
      </c>
      <c r="G77" s="31"/>
      <c r="H77" s="32">
        <v>19</v>
      </c>
      <c r="I77" s="32">
        <v>-7</v>
      </c>
      <c r="J77" s="31"/>
      <c r="K77" s="32">
        <v>155</v>
      </c>
      <c r="L77" s="22">
        <v>36</v>
      </c>
      <c r="O77" s="34"/>
      <c r="P77" s="22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32">
        <v>7.1</v>
      </c>
      <c r="D78" s="32">
        <v>210</v>
      </c>
      <c r="E78" s="32">
        <v>10.3</v>
      </c>
      <c r="F78" s="22">
        <v>63</v>
      </c>
      <c r="G78" s="31"/>
      <c r="H78" s="31"/>
      <c r="I78" s="32">
        <v>-6</v>
      </c>
      <c r="J78" s="32">
        <v>22</v>
      </c>
      <c r="K78" s="32">
        <v>157</v>
      </c>
      <c r="L78" s="22">
        <v>37</v>
      </c>
      <c r="O78" s="34"/>
      <c r="P78" s="22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32">
        <v>7.2</v>
      </c>
      <c r="D79" s="32">
        <v>213</v>
      </c>
      <c r="E79" s="32">
        <v>10.4</v>
      </c>
      <c r="F79" s="22">
        <v>62</v>
      </c>
      <c r="G79" s="31"/>
      <c r="H79" s="32">
        <v>20</v>
      </c>
      <c r="I79" s="32">
        <v>-5</v>
      </c>
      <c r="J79" s="32">
        <v>23</v>
      </c>
      <c r="K79" s="32">
        <v>160</v>
      </c>
      <c r="L79" s="22">
        <v>38</v>
      </c>
      <c r="O79" s="34"/>
      <c r="P79" s="22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32">
        <v>7.3</v>
      </c>
      <c r="D80" s="32">
        <v>216</v>
      </c>
      <c r="E80" s="32">
        <v>10.5</v>
      </c>
      <c r="F80" s="22">
        <v>61</v>
      </c>
      <c r="G80" s="31"/>
      <c r="H80" s="31"/>
      <c r="I80" s="31"/>
      <c r="J80" s="32">
        <v>24</v>
      </c>
      <c r="K80" s="32">
        <v>162</v>
      </c>
      <c r="L80" s="22">
        <v>39</v>
      </c>
      <c r="O80" s="34"/>
      <c r="P80" s="22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32">
        <v>7.4</v>
      </c>
      <c r="D81" s="32">
        <v>219</v>
      </c>
      <c r="E81" s="32">
        <v>10.6</v>
      </c>
      <c r="F81" s="22">
        <v>60</v>
      </c>
      <c r="G81" s="31"/>
      <c r="H81" s="31"/>
      <c r="I81" s="32">
        <v>-4</v>
      </c>
      <c r="J81" s="32">
        <v>25</v>
      </c>
      <c r="K81" s="32">
        <v>165</v>
      </c>
      <c r="L81" s="22">
        <v>40</v>
      </c>
      <c r="O81" s="34"/>
      <c r="P81" s="22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31"/>
      <c r="D82" s="32">
        <v>223</v>
      </c>
      <c r="E82" s="32">
        <v>10.7</v>
      </c>
      <c r="F82" s="22">
        <v>59</v>
      </c>
      <c r="G82" s="32">
        <v>1</v>
      </c>
      <c r="H82" s="32">
        <v>21</v>
      </c>
      <c r="I82" s="32">
        <v>-3</v>
      </c>
      <c r="J82" s="32">
        <v>26</v>
      </c>
      <c r="K82" s="32">
        <v>167</v>
      </c>
      <c r="L82" s="22">
        <v>41</v>
      </c>
      <c r="O82" s="34"/>
      <c r="P82" s="22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32">
        <v>7.5</v>
      </c>
      <c r="D83" s="32">
        <v>227</v>
      </c>
      <c r="E83" s="32">
        <v>10.8</v>
      </c>
      <c r="F83" s="22">
        <v>58</v>
      </c>
      <c r="G83" s="31"/>
      <c r="H83" s="31"/>
      <c r="I83" s="32">
        <v>-2</v>
      </c>
      <c r="J83" s="31"/>
      <c r="K83" s="32">
        <v>170</v>
      </c>
      <c r="L83" s="22">
        <v>42</v>
      </c>
      <c r="O83" s="34"/>
      <c r="P83" s="22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32">
        <v>7.6</v>
      </c>
      <c r="D84" s="32">
        <v>231</v>
      </c>
      <c r="E84" s="32">
        <v>10.9</v>
      </c>
      <c r="F84" s="22">
        <v>57</v>
      </c>
      <c r="G84" s="31"/>
      <c r="H84" s="32">
        <v>22</v>
      </c>
      <c r="I84" s="31"/>
      <c r="J84" s="32">
        <v>27</v>
      </c>
      <c r="K84" s="32">
        <v>172</v>
      </c>
      <c r="L84" s="22">
        <v>43</v>
      </c>
      <c r="O84" s="34"/>
      <c r="P84" s="22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32">
        <v>7.7</v>
      </c>
      <c r="D85" s="32">
        <v>235</v>
      </c>
      <c r="E85" s="32">
        <v>11</v>
      </c>
      <c r="F85" s="22">
        <v>56</v>
      </c>
      <c r="G85" s="32">
        <v>2</v>
      </c>
      <c r="H85" s="31"/>
      <c r="I85" s="32">
        <v>-1</v>
      </c>
      <c r="J85" s="32">
        <v>28</v>
      </c>
      <c r="K85" s="32">
        <v>175</v>
      </c>
      <c r="L85" s="22">
        <v>44</v>
      </c>
      <c r="O85" s="34"/>
      <c r="P85" s="22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32">
        <v>7.8</v>
      </c>
      <c r="D86" s="32">
        <v>239</v>
      </c>
      <c r="E86" s="32">
        <v>11.1</v>
      </c>
      <c r="F86" s="22">
        <v>55</v>
      </c>
      <c r="G86" s="31"/>
      <c r="H86" s="32">
        <v>23</v>
      </c>
      <c r="I86" s="32">
        <v>0</v>
      </c>
      <c r="J86" s="32">
        <v>29</v>
      </c>
      <c r="K86" s="32">
        <v>177</v>
      </c>
      <c r="L86" s="22">
        <v>45</v>
      </c>
      <c r="O86" s="34"/>
      <c r="P86" s="22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31"/>
      <c r="D87" s="32">
        <v>242</v>
      </c>
      <c r="E87" s="32">
        <v>11.3</v>
      </c>
      <c r="F87" s="22">
        <v>54</v>
      </c>
      <c r="G87" s="31"/>
      <c r="H87" s="31"/>
      <c r="I87" s="31"/>
      <c r="J87" s="32">
        <v>30</v>
      </c>
      <c r="K87" s="32">
        <v>180</v>
      </c>
      <c r="L87" s="22">
        <v>46</v>
      </c>
      <c r="O87" s="34"/>
      <c r="P87" s="22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32">
        <v>7.9</v>
      </c>
      <c r="D88" s="32">
        <v>246</v>
      </c>
      <c r="E88" s="32">
        <v>11.4</v>
      </c>
      <c r="F88" s="22">
        <v>53</v>
      </c>
      <c r="G88" s="32">
        <v>3</v>
      </c>
      <c r="H88" s="32">
        <v>24</v>
      </c>
      <c r="I88" s="32">
        <v>1</v>
      </c>
      <c r="J88" s="32">
        <v>31</v>
      </c>
      <c r="K88" s="32">
        <v>182</v>
      </c>
      <c r="L88" s="22">
        <v>47</v>
      </c>
      <c r="O88" s="34"/>
      <c r="P88" s="22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31"/>
      <c r="D89" s="32">
        <v>250</v>
      </c>
      <c r="E89" s="32">
        <v>11.5</v>
      </c>
      <c r="F89" s="22">
        <v>52</v>
      </c>
      <c r="G89" s="31"/>
      <c r="H89" s="31"/>
      <c r="I89" s="32">
        <v>2</v>
      </c>
      <c r="J89" s="32">
        <v>32</v>
      </c>
      <c r="K89" s="32">
        <v>185</v>
      </c>
      <c r="L89" s="22">
        <v>48</v>
      </c>
      <c r="O89" s="34"/>
      <c r="P89" s="22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32">
        <v>8</v>
      </c>
      <c r="D90" s="32">
        <v>254</v>
      </c>
      <c r="E90" s="32">
        <v>11.6</v>
      </c>
      <c r="F90" s="22">
        <v>51</v>
      </c>
      <c r="G90" s="31"/>
      <c r="H90" s="32">
        <v>25</v>
      </c>
      <c r="I90" s="31"/>
      <c r="J90" s="32">
        <v>33</v>
      </c>
      <c r="K90" s="32">
        <v>187</v>
      </c>
      <c r="L90" s="22">
        <v>49</v>
      </c>
      <c r="O90" s="34"/>
      <c r="P90" s="22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32">
        <v>8.1</v>
      </c>
      <c r="D91" s="32">
        <v>258</v>
      </c>
      <c r="E91" s="32">
        <v>11.7</v>
      </c>
      <c r="F91" s="22">
        <v>50</v>
      </c>
      <c r="G91" s="32">
        <v>4</v>
      </c>
      <c r="H91" s="31"/>
      <c r="I91" s="32">
        <v>3</v>
      </c>
      <c r="J91" s="31"/>
      <c r="K91" s="32">
        <v>190</v>
      </c>
      <c r="L91" s="22">
        <v>50</v>
      </c>
      <c r="O91" s="34"/>
      <c r="P91" s="22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32">
        <v>8.2</v>
      </c>
      <c r="D92" s="32">
        <v>261</v>
      </c>
      <c r="E92" s="32">
        <v>11.8</v>
      </c>
      <c r="F92" s="22">
        <v>49</v>
      </c>
      <c r="G92" s="31"/>
      <c r="H92" s="32">
        <v>26</v>
      </c>
      <c r="I92" s="32">
        <v>4</v>
      </c>
      <c r="J92" s="32">
        <v>34</v>
      </c>
      <c r="K92" s="32">
        <v>192</v>
      </c>
      <c r="L92" s="22">
        <v>51</v>
      </c>
      <c r="O92" s="34"/>
      <c r="P92" s="22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32">
        <v>8.3</v>
      </c>
      <c r="D93" s="32">
        <v>265</v>
      </c>
      <c r="E93" s="32">
        <v>11.9</v>
      </c>
      <c r="F93" s="22">
        <v>48</v>
      </c>
      <c r="G93" s="31"/>
      <c r="H93" s="31"/>
      <c r="I93" s="32">
        <v>5</v>
      </c>
      <c r="J93" s="32">
        <v>35</v>
      </c>
      <c r="K93" s="32">
        <v>195</v>
      </c>
      <c r="L93" s="22">
        <v>52</v>
      </c>
      <c r="O93" s="34"/>
      <c r="P93" s="22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31"/>
      <c r="D94" s="32">
        <v>269</v>
      </c>
      <c r="E94" s="32">
        <v>12</v>
      </c>
      <c r="F94" s="22">
        <v>47</v>
      </c>
      <c r="G94" s="32">
        <v>5</v>
      </c>
      <c r="H94" s="32">
        <v>27</v>
      </c>
      <c r="I94" s="31"/>
      <c r="J94" s="32">
        <v>36</v>
      </c>
      <c r="K94" s="32">
        <v>197</v>
      </c>
      <c r="L94" s="22">
        <v>53</v>
      </c>
      <c r="O94" s="34"/>
      <c r="P94" s="22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32">
        <v>8.4</v>
      </c>
      <c r="D95" s="32">
        <v>273</v>
      </c>
      <c r="E95" s="32">
        <v>12.1</v>
      </c>
      <c r="F95" s="22">
        <v>46</v>
      </c>
      <c r="G95" s="31"/>
      <c r="H95" s="31"/>
      <c r="I95" s="32">
        <v>6</v>
      </c>
      <c r="J95" s="32">
        <v>37</v>
      </c>
      <c r="K95" s="32">
        <v>200</v>
      </c>
      <c r="L95" s="22">
        <v>54</v>
      </c>
      <c r="O95" s="34"/>
      <c r="P95" s="22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32">
        <v>8.5</v>
      </c>
      <c r="D96" s="32">
        <v>277</v>
      </c>
      <c r="E96" s="32">
        <v>12.2</v>
      </c>
      <c r="F96" s="22">
        <v>45</v>
      </c>
      <c r="G96" s="31"/>
      <c r="H96" s="32">
        <v>28</v>
      </c>
      <c r="I96" s="32">
        <v>7</v>
      </c>
      <c r="J96" s="32">
        <v>38</v>
      </c>
      <c r="K96" s="32">
        <v>202</v>
      </c>
      <c r="L96" s="22">
        <v>55</v>
      </c>
      <c r="O96" s="34"/>
      <c r="P96" s="22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32">
        <v>8.6</v>
      </c>
      <c r="D97" s="32">
        <v>280</v>
      </c>
      <c r="E97" s="32">
        <v>12.4</v>
      </c>
      <c r="F97" s="22">
        <v>44</v>
      </c>
      <c r="G97" s="32">
        <v>6</v>
      </c>
      <c r="H97" s="31"/>
      <c r="I97" s="32">
        <v>8</v>
      </c>
      <c r="J97" s="32">
        <v>39</v>
      </c>
      <c r="K97" s="32">
        <v>205</v>
      </c>
      <c r="L97" s="22">
        <v>56</v>
      </c>
      <c r="O97" s="34"/>
      <c r="P97" s="22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32">
        <v>8.7</v>
      </c>
      <c r="D98" s="32">
        <v>284</v>
      </c>
      <c r="E98" s="32">
        <v>12.5</v>
      </c>
      <c r="F98" s="22">
        <v>43</v>
      </c>
      <c r="G98" s="31"/>
      <c r="H98" s="31"/>
      <c r="I98" s="31"/>
      <c r="J98" s="32">
        <v>40</v>
      </c>
      <c r="K98" s="32">
        <v>207</v>
      </c>
      <c r="L98" s="22">
        <v>57</v>
      </c>
      <c r="O98" s="34"/>
      <c r="P98" s="22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32">
        <v>8.8</v>
      </c>
      <c r="D99" s="32">
        <v>288</v>
      </c>
      <c r="E99" s="32">
        <v>12.6</v>
      </c>
      <c r="F99" s="22">
        <v>42</v>
      </c>
      <c r="G99" s="31"/>
      <c r="H99" s="32">
        <v>29</v>
      </c>
      <c r="I99" s="32">
        <v>9</v>
      </c>
      <c r="J99" s="32">
        <v>41</v>
      </c>
      <c r="K99" s="32">
        <v>210</v>
      </c>
      <c r="L99" s="22">
        <v>58</v>
      </c>
      <c r="O99" s="34"/>
      <c r="P99" s="22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32">
        <v>8.9</v>
      </c>
      <c r="D100" s="32">
        <v>292</v>
      </c>
      <c r="E100" s="32">
        <v>12.7</v>
      </c>
      <c r="F100" s="22">
        <v>41</v>
      </c>
      <c r="G100" s="32">
        <v>7</v>
      </c>
      <c r="H100" s="31"/>
      <c r="I100" s="32">
        <v>10</v>
      </c>
      <c r="J100" s="32">
        <v>42</v>
      </c>
      <c r="K100" s="32">
        <v>212</v>
      </c>
      <c r="L100" s="22">
        <v>59</v>
      </c>
      <c r="O100" s="34"/>
      <c r="P100" s="22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32">
        <v>9</v>
      </c>
      <c r="D101" s="32">
        <v>296</v>
      </c>
      <c r="E101" s="32">
        <v>12.8</v>
      </c>
      <c r="F101" s="22">
        <v>40</v>
      </c>
      <c r="G101" s="31"/>
      <c r="H101" s="32">
        <v>30</v>
      </c>
      <c r="I101" s="31"/>
      <c r="J101" s="31"/>
      <c r="K101" s="32">
        <v>215</v>
      </c>
      <c r="L101" s="22">
        <v>60</v>
      </c>
      <c r="O101" s="34"/>
      <c r="P101" s="22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32">
        <v>9.1</v>
      </c>
      <c r="D102" s="32">
        <v>300</v>
      </c>
      <c r="E102" s="32">
        <v>12.9</v>
      </c>
      <c r="F102" s="22">
        <v>39</v>
      </c>
      <c r="G102" s="32">
        <v>8</v>
      </c>
      <c r="H102" s="31"/>
      <c r="I102" s="32">
        <v>11</v>
      </c>
      <c r="J102" s="32">
        <v>43</v>
      </c>
      <c r="K102" s="32">
        <v>217</v>
      </c>
      <c r="L102" s="22">
        <v>61</v>
      </c>
      <c r="O102" s="34"/>
      <c r="P102" s="22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32">
        <v>9.2</v>
      </c>
      <c r="D103" s="32">
        <v>304</v>
      </c>
      <c r="E103" s="32">
        <v>13</v>
      </c>
      <c r="F103" s="22">
        <v>38</v>
      </c>
      <c r="G103" s="31"/>
      <c r="H103" s="32">
        <v>31</v>
      </c>
      <c r="I103" s="32">
        <v>12</v>
      </c>
      <c r="J103" s="32">
        <v>44</v>
      </c>
      <c r="K103" s="32">
        <v>220</v>
      </c>
      <c r="L103" s="22">
        <v>62</v>
      </c>
      <c r="O103" s="34"/>
      <c r="P103" s="22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32">
        <v>9.3</v>
      </c>
      <c r="D104" s="32">
        <v>308</v>
      </c>
      <c r="E104" s="32">
        <v>13.1</v>
      </c>
      <c r="F104" s="22">
        <v>37</v>
      </c>
      <c r="G104" s="31"/>
      <c r="H104" s="31"/>
      <c r="I104" s="32">
        <v>13</v>
      </c>
      <c r="J104" s="32">
        <v>45</v>
      </c>
      <c r="K104" s="32">
        <v>222</v>
      </c>
      <c r="L104" s="22">
        <v>63</v>
      </c>
      <c r="O104" s="34"/>
      <c r="P104" s="22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32">
        <v>9.4</v>
      </c>
      <c r="D105" s="32">
        <v>311</v>
      </c>
      <c r="E105" s="32">
        <v>13.3</v>
      </c>
      <c r="F105" s="22">
        <v>36</v>
      </c>
      <c r="G105" s="32">
        <v>9</v>
      </c>
      <c r="H105" s="32">
        <v>32</v>
      </c>
      <c r="I105" s="31"/>
      <c r="J105" s="32">
        <v>46</v>
      </c>
      <c r="K105" s="32">
        <v>225</v>
      </c>
      <c r="L105" s="22">
        <v>64</v>
      </c>
      <c r="O105" s="34"/>
      <c r="P105" s="22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2">
        <v>9.5</v>
      </c>
      <c r="D106" s="32">
        <v>315</v>
      </c>
      <c r="E106" s="32">
        <v>13.4</v>
      </c>
      <c r="F106" s="22">
        <v>35</v>
      </c>
      <c r="G106" s="31"/>
      <c r="H106" s="31"/>
      <c r="I106" s="32">
        <v>14</v>
      </c>
      <c r="J106" s="32">
        <v>47</v>
      </c>
      <c r="K106" s="32">
        <v>227</v>
      </c>
      <c r="L106" s="22">
        <v>65</v>
      </c>
      <c r="O106" s="34"/>
      <c r="P106" s="22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31"/>
      <c r="D107" s="32">
        <v>319</v>
      </c>
      <c r="E107" s="32">
        <v>13.5</v>
      </c>
      <c r="F107" s="22">
        <v>34</v>
      </c>
      <c r="G107" s="32">
        <v>10</v>
      </c>
      <c r="H107" s="31"/>
      <c r="I107" s="32">
        <v>15</v>
      </c>
      <c r="J107" s="32">
        <v>48</v>
      </c>
      <c r="K107" s="32">
        <v>230</v>
      </c>
      <c r="L107" s="22">
        <v>66</v>
      </c>
      <c r="O107" s="34"/>
      <c r="P107" s="22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32">
        <v>9.6</v>
      </c>
      <c r="D108" s="32">
        <v>323</v>
      </c>
      <c r="E108" s="32">
        <v>13.6</v>
      </c>
      <c r="F108" s="22">
        <v>33</v>
      </c>
      <c r="G108" s="31"/>
      <c r="H108" s="32">
        <v>33</v>
      </c>
      <c r="I108" s="32">
        <v>16</v>
      </c>
      <c r="J108" s="32">
        <v>49</v>
      </c>
      <c r="K108" s="32">
        <v>232</v>
      </c>
      <c r="L108" s="22">
        <v>67</v>
      </c>
      <c r="O108" s="34"/>
      <c r="P108" s="22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31"/>
      <c r="D109" s="32">
        <v>326</v>
      </c>
      <c r="E109" s="32">
        <v>13.7</v>
      </c>
      <c r="F109" s="22">
        <v>32</v>
      </c>
      <c r="G109" s="31"/>
      <c r="H109" s="31"/>
      <c r="I109" s="31"/>
      <c r="J109" s="31"/>
      <c r="K109" s="32">
        <v>235</v>
      </c>
      <c r="L109" s="22">
        <v>68</v>
      </c>
      <c r="O109" s="34"/>
      <c r="P109" s="22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32">
        <v>9.7</v>
      </c>
      <c r="D110" s="32">
        <v>328</v>
      </c>
      <c r="E110" s="32">
        <v>13.8</v>
      </c>
      <c r="F110" s="22">
        <v>31</v>
      </c>
      <c r="G110" s="32">
        <v>11</v>
      </c>
      <c r="H110" s="32">
        <v>34</v>
      </c>
      <c r="I110" s="32">
        <v>17</v>
      </c>
      <c r="J110" s="32">
        <v>50</v>
      </c>
      <c r="K110" s="32">
        <v>237</v>
      </c>
      <c r="L110" s="22">
        <v>69</v>
      </c>
      <c r="O110" s="34"/>
      <c r="P110" s="22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31"/>
      <c r="D111" s="32">
        <v>330</v>
      </c>
      <c r="E111" s="32">
        <v>13.9</v>
      </c>
      <c r="F111" s="22">
        <v>30</v>
      </c>
      <c r="G111" s="31"/>
      <c r="H111" s="31"/>
      <c r="I111" s="32">
        <v>18</v>
      </c>
      <c r="J111" s="32">
        <v>51</v>
      </c>
      <c r="K111" s="32">
        <v>239</v>
      </c>
      <c r="L111" s="22">
        <v>70</v>
      </c>
      <c r="O111" s="34"/>
      <c r="P111" s="22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2">
        <v>9.8</v>
      </c>
      <c r="D112" s="32">
        <v>333</v>
      </c>
      <c r="E112" s="32">
        <v>14</v>
      </c>
      <c r="F112" s="22">
        <v>29</v>
      </c>
      <c r="G112" s="31"/>
      <c r="H112" s="31"/>
      <c r="I112" s="31"/>
      <c r="J112" s="32">
        <v>52</v>
      </c>
      <c r="K112" s="32">
        <v>241</v>
      </c>
      <c r="L112" s="22">
        <v>71</v>
      </c>
      <c r="O112" s="34"/>
      <c r="P112" s="22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31"/>
      <c r="D113" s="32">
        <v>335</v>
      </c>
      <c r="E113" s="32">
        <v>14.2</v>
      </c>
      <c r="F113" s="22">
        <v>28</v>
      </c>
      <c r="G113" s="32">
        <v>12</v>
      </c>
      <c r="H113" s="32">
        <v>35</v>
      </c>
      <c r="I113" s="32">
        <v>19</v>
      </c>
      <c r="J113" s="32">
        <v>53</v>
      </c>
      <c r="K113" s="32">
        <v>243</v>
      </c>
      <c r="L113" s="22">
        <v>72</v>
      </c>
      <c r="O113" s="34"/>
      <c r="P113" s="22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2">
        <v>9.9</v>
      </c>
      <c r="D114" s="32">
        <v>338</v>
      </c>
      <c r="E114" s="32">
        <v>14.3</v>
      </c>
      <c r="F114" s="22">
        <v>27</v>
      </c>
      <c r="G114" s="31"/>
      <c r="H114" s="31"/>
      <c r="I114" s="32">
        <v>20</v>
      </c>
      <c r="J114" s="32">
        <v>54</v>
      </c>
      <c r="K114" s="32">
        <v>245</v>
      </c>
      <c r="L114" s="22">
        <v>73</v>
      </c>
      <c r="O114" s="34"/>
      <c r="P114" s="22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31"/>
      <c r="D115" s="32">
        <v>340</v>
      </c>
      <c r="E115" s="32">
        <v>14.4</v>
      </c>
      <c r="F115" s="22">
        <v>26</v>
      </c>
      <c r="G115" s="32">
        <v>13</v>
      </c>
      <c r="H115" s="32">
        <v>36</v>
      </c>
      <c r="I115" s="32">
        <v>21</v>
      </c>
      <c r="J115" s="32">
        <v>55</v>
      </c>
      <c r="K115" s="32">
        <v>247</v>
      </c>
      <c r="L115" s="22">
        <v>74</v>
      </c>
      <c r="O115" s="34"/>
      <c r="P115" s="22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2">
        <v>10</v>
      </c>
      <c r="D116" s="32">
        <v>342</v>
      </c>
      <c r="E116" s="32">
        <v>14.5</v>
      </c>
      <c r="F116" s="22">
        <v>25</v>
      </c>
      <c r="G116" s="31"/>
      <c r="H116" s="31"/>
      <c r="I116" s="31"/>
      <c r="J116" s="31"/>
      <c r="K116" s="32">
        <v>249</v>
      </c>
      <c r="L116" s="22">
        <v>75</v>
      </c>
      <c r="O116" s="34"/>
      <c r="P116" s="22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31"/>
      <c r="D117" s="32">
        <v>344</v>
      </c>
      <c r="E117" s="32">
        <v>14.6</v>
      </c>
      <c r="F117" s="22">
        <v>24</v>
      </c>
      <c r="G117" s="31"/>
      <c r="H117" s="32">
        <v>37</v>
      </c>
      <c r="I117" s="32">
        <v>22</v>
      </c>
      <c r="J117" s="32">
        <v>56</v>
      </c>
      <c r="K117" s="32">
        <v>251</v>
      </c>
      <c r="L117" s="22">
        <v>76</v>
      </c>
      <c r="O117" s="34"/>
      <c r="P117" s="22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2">
        <v>10.1</v>
      </c>
      <c r="D118" s="32">
        <v>346</v>
      </c>
      <c r="E118" s="32">
        <v>14.7</v>
      </c>
      <c r="F118" s="22">
        <v>23</v>
      </c>
      <c r="G118" s="32">
        <v>14</v>
      </c>
      <c r="H118" s="31"/>
      <c r="I118" s="32">
        <v>23</v>
      </c>
      <c r="J118" s="32">
        <v>57</v>
      </c>
      <c r="K118" s="32">
        <v>253</v>
      </c>
      <c r="L118" s="22">
        <v>77</v>
      </c>
      <c r="O118" s="34"/>
      <c r="P118" s="22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31"/>
      <c r="D119" s="32">
        <v>348</v>
      </c>
      <c r="E119" s="32">
        <v>14.8</v>
      </c>
      <c r="F119" s="22">
        <v>22</v>
      </c>
      <c r="G119" s="31"/>
      <c r="H119" s="32">
        <v>38</v>
      </c>
      <c r="I119" s="32">
        <v>24</v>
      </c>
      <c r="J119" s="32">
        <v>58</v>
      </c>
      <c r="K119" s="32">
        <v>255</v>
      </c>
      <c r="L119" s="22">
        <v>78</v>
      </c>
      <c r="O119" s="34"/>
      <c r="P119" s="22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2">
        <v>10.2</v>
      </c>
      <c r="D120" s="32">
        <v>350</v>
      </c>
      <c r="E120" s="32">
        <v>14.9</v>
      </c>
      <c r="F120" s="22">
        <v>21</v>
      </c>
      <c r="G120" s="31"/>
      <c r="H120" s="31"/>
      <c r="I120" s="31"/>
      <c r="J120" s="32">
        <v>59</v>
      </c>
      <c r="K120" s="32">
        <v>257</v>
      </c>
      <c r="L120" s="22">
        <v>79</v>
      </c>
      <c r="O120" s="34"/>
      <c r="P120" s="22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31"/>
      <c r="D121" s="32">
        <v>352</v>
      </c>
      <c r="E121" s="32">
        <v>15</v>
      </c>
      <c r="F121" s="22">
        <v>20</v>
      </c>
      <c r="G121" s="32">
        <v>15</v>
      </c>
      <c r="H121" s="32">
        <v>39</v>
      </c>
      <c r="I121" s="32">
        <v>25</v>
      </c>
      <c r="J121" s="32">
        <v>60</v>
      </c>
      <c r="K121" s="32">
        <v>259</v>
      </c>
      <c r="L121" s="22">
        <v>80</v>
      </c>
      <c r="O121" s="34"/>
      <c r="P121" s="22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2">
        <v>10.3</v>
      </c>
      <c r="D122" s="32">
        <v>354</v>
      </c>
      <c r="E122" s="32">
        <v>15.1</v>
      </c>
      <c r="F122" s="22">
        <v>19</v>
      </c>
      <c r="G122" s="31"/>
      <c r="H122" s="31"/>
      <c r="I122" s="31"/>
      <c r="J122" s="31"/>
      <c r="K122" s="32">
        <v>261</v>
      </c>
      <c r="L122" s="22">
        <v>81</v>
      </c>
      <c r="O122" s="34"/>
      <c r="P122" s="22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31"/>
      <c r="D123" s="32">
        <v>356</v>
      </c>
      <c r="E123" s="31"/>
      <c r="F123" s="22">
        <v>18</v>
      </c>
      <c r="G123" s="31"/>
      <c r="H123" s="31"/>
      <c r="I123" s="32">
        <v>26</v>
      </c>
      <c r="J123" s="32">
        <v>61</v>
      </c>
      <c r="K123" s="31"/>
      <c r="L123" s="22">
        <v>82</v>
      </c>
      <c r="O123" s="34"/>
      <c r="P123" s="22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1"/>
      <c r="D124" s="32">
        <v>358</v>
      </c>
      <c r="E124" s="32">
        <v>15.2</v>
      </c>
      <c r="F124" s="22">
        <v>17</v>
      </c>
      <c r="G124" s="32">
        <v>16</v>
      </c>
      <c r="H124" s="32">
        <v>40</v>
      </c>
      <c r="I124" s="31"/>
      <c r="J124" s="31"/>
      <c r="K124" s="32">
        <v>264</v>
      </c>
      <c r="L124" s="22">
        <v>83</v>
      </c>
      <c r="O124" s="34"/>
      <c r="P124" s="22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32">
        <v>10.4</v>
      </c>
      <c r="D125" s="32">
        <v>360</v>
      </c>
      <c r="E125" s="31"/>
      <c r="F125" s="22">
        <v>16</v>
      </c>
      <c r="G125" s="31"/>
      <c r="H125" s="31"/>
      <c r="I125" s="31"/>
      <c r="J125" s="32">
        <v>62</v>
      </c>
      <c r="K125" s="31"/>
      <c r="L125" s="22">
        <v>84</v>
      </c>
      <c r="O125" s="34"/>
      <c r="P125" s="22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1"/>
      <c r="D126" s="32">
        <v>361</v>
      </c>
      <c r="E126" s="32">
        <v>15.3</v>
      </c>
      <c r="F126" s="22">
        <v>15</v>
      </c>
      <c r="G126" s="31"/>
      <c r="H126" s="31"/>
      <c r="I126" s="32">
        <v>27</v>
      </c>
      <c r="J126" s="31"/>
      <c r="K126" s="32">
        <v>267</v>
      </c>
      <c r="L126" s="22">
        <v>85</v>
      </c>
      <c r="O126" s="34"/>
      <c r="P126" s="22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31"/>
      <c r="D127" s="32">
        <v>362</v>
      </c>
      <c r="E127" s="31"/>
      <c r="F127" s="22">
        <v>14</v>
      </c>
      <c r="G127" s="32">
        <v>17</v>
      </c>
      <c r="H127" s="32">
        <v>41</v>
      </c>
      <c r="I127" s="31"/>
      <c r="J127" s="31"/>
      <c r="K127" s="31"/>
      <c r="L127" s="22">
        <v>86</v>
      </c>
      <c r="O127" s="34"/>
      <c r="P127" s="22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2">
        <v>10.5</v>
      </c>
      <c r="D128" s="32">
        <v>363</v>
      </c>
      <c r="E128" s="32">
        <v>15.4</v>
      </c>
      <c r="F128" s="22">
        <v>13</v>
      </c>
      <c r="G128" s="31"/>
      <c r="H128" s="31"/>
      <c r="I128" s="31"/>
      <c r="J128" s="31"/>
      <c r="K128" s="32">
        <v>270</v>
      </c>
      <c r="L128" s="22">
        <v>87</v>
      </c>
      <c r="O128" s="34"/>
      <c r="P128" s="22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1"/>
      <c r="D129" s="32">
        <v>364</v>
      </c>
      <c r="E129" s="31"/>
      <c r="F129" s="22">
        <v>12</v>
      </c>
      <c r="G129" s="31"/>
      <c r="H129" s="31"/>
      <c r="I129" s="31"/>
      <c r="J129" s="32">
        <v>63</v>
      </c>
      <c r="K129" s="31"/>
      <c r="L129" s="22">
        <v>88</v>
      </c>
      <c r="O129" s="34"/>
      <c r="P129" s="22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1"/>
      <c r="D130" s="32">
        <v>365</v>
      </c>
      <c r="E130" s="32">
        <v>15.5</v>
      </c>
      <c r="F130" s="22">
        <v>11</v>
      </c>
      <c r="G130" s="32">
        <v>18</v>
      </c>
      <c r="H130" s="31"/>
      <c r="I130" s="32">
        <v>28</v>
      </c>
      <c r="J130" s="31"/>
      <c r="K130" s="32">
        <v>273</v>
      </c>
      <c r="L130" s="22">
        <v>89</v>
      </c>
      <c r="O130" s="34"/>
      <c r="P130" s="22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2">
        <v>10.6</v>
      </c>
      <c r="D131" s="31"/>
      <c r="E131" s="31"/>
      <c r="F131" s="22">
        <v>10</v>
      </c>
      <c r="G131" s="31"/>
      <c r="H131" s="32">
        <v>42</v>
      </c>
      <c r="I131" s="31"/>
      <c r="J131" s="31"/>
      <c r="K131" s="32">
        <v>274</v>
      </c>
      <c r="L131" s="22">
        <v>90</v>
      </c>
      <c r="O131" s="34"/>
      <c r="P131" s="22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1"/>
      <c r="D132" s="32">
        <v>366</v>
      </c>
      <c r="E132" s="32">
        <v>15.6</v>
      </c>
      <c r="F132" s="22">
        <v>9</v>
      </c>
      <c r="G132" s="31"/>
      <c r="H132" s="31"/>
      <c r="I132" s="31"/>
      <c r="J132" s="31"/>
      <c r="K132" s="32">
        <v>275</v>
      </c>
      <c r="L132" s="22">
        <v>91</v>
      </c>
      <c r="O132" s="34"/>
      <c r="P132" s="22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1"/>
      <c r="D133" s="31"/>
      <c r="E133" s="31"/>
      <c r="F133" s="22">
        <v>8</v>
      </c>
      <c r="G133" s="32">
        <v>19</v>
      </c>
      <c r="H133" s="31"/>
      <c r="I133" s="31"/>
      <c r="J133" s="32">
        <v>64</v>
      </c>
      <c r="K133" s="32">
        <v>276</v>
      </c>
      <c r="L133" s="22">
        <v>92</v>
      </c>
      <c r="O133" s="34"/>
      <c r="P133" s="22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1"/>
      <c r="D134" s="32">
        <v>367</v>
      </c>
      <c r="E134" s="32">
        <v>15.7</v>
      </c>
      <c r="F134" s="22">
        <v>7</v>
      </c>
      <c r="G134" s="31"/>
      <c r="H134" s="31"/>
      <c r="I134" s="31"/>
      <c r="J134" s="31"/>
      <c r="K134" s="32">
        <v>277</v>
      </c>
      <c r="L134" s="22">
        <v>93</v>
      </c>
      <c r="O134" s="34"/>
      <c r="P134" s="22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2">
        <v>10.7</v>
      </c>
      <c r="D135" s="31"/>
      <c r="E135" s="31"/>
      <c r="F135" s="22">
        <v>6</v>
      </c>
      <c r="G135" s="31"/>
      <c r="H135" s="32">
        <v>43</v>
      </c>
      <c r="I135" s="32">
        <v>29</v>
      </c>
      <c r="J135" s="31"/>
      <c r="K135" s="32">
        <v>278</v>
      </c>
      <c r="L135" s="22">
        <v>94</v>
      </c>
      <c r="O135" s="34"/>
      <c r="P135" s="22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1"/>
      <c r="D136" s="32">
        <v>368</v>
      </c>
      <c r="E136" s="32">
        <v>15.8</v>
      </c>
      <c r="F136" s="22">
        <v>5</v>
      </c>
      <c r="G136" s="32">
        <v>20</v>
      </c>
      <c r="H136" s="31"/>
      <c r="I136" s="31"/>
      <c r="J136" s="31"/>
      <c r="K136" s="32">
        <v>279</v>
      </c>
      <c r="L136" s="22">
        <v>95</v>
      </c>
      <c r="O136" s="34"/>
      <c r="P136" s="22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31"/>
      <c r="D137" s="31"/>
      <c r="E137" s="31"/>
      <c r="F137" s="22">
        <v>4</v>
      </c>
      <c r="G137" s="31"/>
      <c r="H137" s="31"/>
      <c r="I137" s="31"/>
      <c r="J137" s="31"/>
      <c r="K137" s="32">
        <v>280</v>
      </c>
      <c r="L137" s="22">
        <v>96</v>
      </c>
      <c r="O137" s="34"/>
      <c r="P137" s="22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1"/>
      <c r="D138" s="32">
        <v>369</v>
      </c>
      <c r="E138" s="32">
        <v>15.9</v>
      </c>
      <c r="F138" s="22">
        <v>3</v>
      </c>
      <c r="G138" s="31"/>
      <c r="H138" s="31"/>
      <c r="I138" s="31"/>
      <c r="J138" s="32">
        <v>65</v>
      </c>
      <c r="K138" s="31"/>
      <c r="L138" s="22">
        <v>97</v>
      </c>
      <c r="O138" s="34"/>
      <c r="P138" s="22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2">
        <v>10.8</v>
      </c>
      <c r="D139" s="31"/>
      <c r="E139" s="31"/>
      <c r="F139" s="22">
        <v>2</v>
      </c>
      <c r="G139" s="32">
        <v>21</v>
      </c>
      <c r="H139" s="31"/>
      <c r="I139" s="31"/>
      <c r="J139" s="31"/>
      <c r="K139" s="32">
        <v>281</v>
      </c>
      <c r="L139" s="22">
        <v>98</v>
      </c>
      <c r="O139" s="34"/>
      <c r="P139" s="22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31"/>
      <c r="D140" s="32">
        <v>370</v>
      </c>
      <c r="E140" s="32">
        <v>16</v>
      </c>
      <c r="F140" s="22">
        <v>1</v>
      </c>
      <c r="G140" s="31"/>
      <c r="H140" s="32">
        <v>44</v>
      </c>
      <c r="I140" s="31"/>
      <c r="J140" s="31"/>
      <c r="K140" s="31"/>
      <c r="L140" s="22">
        <v>99</v>
      </c>
      <c r="O140" s="34"/>
      <c r="P140" s="22"/>
      <c r="Q140" s="14"/>
      <c r="R140" s="14"/>
      <c r="S140" s="14"/>
      <c r="T140" s="14"/>
    </row>
    <row r="141" spans="1:20" s="26" customFormat="1" ht="12.75" customHeight="1" hidden="1">
      <c r="A141" s="14"/>
      <c r="B141" s="14"/>
      <c r="C141" s="20">
        <v>10.9</v>
      </c>
      <c r="D141" s="27">
        <v>371</v>
      </c>
      <c r="E141" s="20">
        <v>16.1</v>
      </c>
      <c r="F141" s="22">
        <v>0</v>
      </c>
      <c r="G141" s="31"/>
      <c r="H141" s="31"/>
      <c r="I141" s="32">
        <v>30</v>
      </c>
      <c r="J141" s="31"/>
      <c r="K141" s="32">
        <v>282</v>
      </c>
      <c r="L141" s="22">
        <v>100</v>
      </c>
      <c r="O141" s="34"/>
      <c r="P141" s="22"/>
      <c r="Q141" s="14"/>
      <c r="R141" s="14"/>
      <c r="S141" s="14"/>
      <c r="T141" s="14"/>
    </row>
    <row r="142" spans="1:20" s="26" customFormat="1" ht="12.75" customHeight="1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O142" s="34"/>
      <c r="P142" s="22"/>
      <c r="Q142" s="14"/>
      <c r="R142" s="14"/>
      <c r="S142" s="14"/>
      <c r="T142" s="14"/>
    </row>
    <row r="143" spans="1:20" s="26" customFormat="1" ht="12.75" customHeight="1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O143" s="34"/>
      <c r="P143" s="22"/>
      <c r="Q143" s="14"/>
      <c r="R143" s="14"/>
      <c r="S143" s="14"/>
      <c r="T143" s="14"/>
    </row>
    <row r="144" spans="1:20" s="26" customFormat="1" ht="12.75" customHeight="1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O144" s="34"/>
      <c r="P144" s="22"/>
      <c r="Q144" s="14"/>
      <c r="R144" s="14"/>
      <c r="S144" s="14"/>
      <c r="T144" s="14"/>
    </row>
    <row r="145" spans="1:20" s="26" customFormat="1" ht="12.75" customHeight="1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O145" s="34"/>
      <c r="P145" s="22"/>
      <c r="Q145" s="14"/>
      <c r="R145" s="14"/>
      <c r="S145" s="14"/>
      <c r="T145" s="14"/>
    </row>
    <row r="146" spans="1:20" s="26" customFormat="1" ht="12.7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O146" s="34"/>
      <c r="P146" s="22"/>
      <c r="Q146" s="14"/>
      <c r="R146" s="14"/>
      <c r="S146" s="14"/>
      <c r="T146" s="14"/>
    </row>
    <row r="147" spans="1:20" s="26" customFormat="1" ht="12.75" customHeight="1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O147" s="34"/>
      <c r="P147" s="22"/>
      <c r="Q147" s="14"/>
      <c r="R147" s="14"/>
      <c r="S147" s="14"/>
      <c r="T147" s="14"/>
    </row>
    <row r="148" spans="1:20" s="26" customFormat="1" ht="12.75" customHeight="1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O148" s="34"/>
      <c r="P148" s="22"/>
      <c r="Q148" s="14"/>
      <c r="R148" s="14"/>
      <c r="S148" s="14"/>
      <c r="T148" s="14"/>
    </row>
    <row r="149" spans="1:20" s="26" customFormat="1" ht="12.75" customHeight="1" hidden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O149" s="34"/>
      <c r="P149" s="22"/>
      <c r="Q149" s="14"/>
      <c r="R149" s="14"/>
      <c r="S149" s="14"/>
      <c r="T149" s="14"/>
    </row>
    <row r="150" spans="1:20" s="24" customFormat="1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O150" s="34"/>
      <c r="P150" s="22"/>
      <c r="Q150" s="23"/>
      <c r="R150" s="23"/>
      <c r="S150" s="23"/>
      <c r="T150" s="23"/>
    </row>
    <row r="151" spans="1:20" s="24" customFormat="1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O151" s="34"/>
      <c r="P151" s="22"/>
      <c r="Q151" s="23"/>
      <c r="R151" s="23"/>
      <c r="S151" s="23"/>
      <c r="T151" s="23"/>
    </row>
    <row r="152" spans="1:20" s="24" customFormat="1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O152" s="34"/>
      <c r="P152" s="22"/>
      <c r="Q152" s="23"/>
      <c r="R152" s="23"/>
      <c r="S152" s="23"/>
      <c r="T152" s="23"/>
    </row>
    <row r="153" spans="1:20" s="24" customFormat="1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O153" s="34"/>
      <c r="P153" s="22"/>
      <c r="Q153" s="23"/>
      <c r="R153" s="23"/>
      <c r="S153" s="23"/>
      <c r="T153" s="23"/>
    </row>
    <row r="154" spans="1:20" s="24" customFormat="1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O154" s="34"/>
      <c r="P154" s="22"/>
      <c r="Q154" s="23"/>
      <c r="R154" s="23"/>
      <c r="S154" s="23"/>
      <c r="T154" s="23"/>
    </row>
    <row r="155" spans="1:20" s="24" customFormat="1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O155" s="34"/>
      <c r="P155" s="22"/>
      <c r="Q155" s="23"/>
      <c r="R155" s="23"/>
      <c r="S155" s="23"/>
      <c r="T155" s="23"/>
    </row>
    <row r="156" spans="1:20" s="24" customFormat="1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O156" s="34"/>
      <c r="P156" s="22"/>
      <c r="Q156" s="23"/>
      <c r="R156" s="23"/>
      <c r="S156" s="23"/>
      <c r="T156" s="23"/>
    </row>
    <row r="157" spans="1:20" s="24" customFormat="1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O157" s="34"/>
      <c r="P157" s="22"/>
      <c r="Q157" s="23"/>
      <c r="R157" s="23"/>
      <c r="S157" s="23"/>
      <c r="T157" s="23"/>
    </row>
    <row r="158" spans="1:20" s="24" customFormat="1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O158" s="34"/>
      <c r="P158" s="22"/>
      <c r="Q158" s="23"/>
      <c r="R158" s="23"/>
      <c r="S158" s="23"/>
      <c r="T158" s="23"/>
    </row>
    <row r="159" spans="1:20" s="24" customFormat="1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O159" s="34"/>
      <c r="P159" s="22"/>
      <c r="Q159" s="23"/>
      <c r="R159" s="23"/>
      <c r="S159" s="23"/>
      <c r="T159" s="23"/>
    </row>
    <row r="160" spans="1:20" s="24" customFormat="1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O160" s="34"/>
      <c r="P160" s="22"/>
      <c r="Q160" s="23"/>
      <c r="R160" s="23"/>
      <c r="S160" s="23"/>
      <c r="T160" s="23"/>
    </row>
    <row r="161" spans="1:20" s="24" customFormat="1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O161" s="34"/>
      <c r="P161" s="22"/>
      <c r="Q161" s="23"/>
      <c r="R161" s="23"/>
      <c r="S161" s="23"/>
      <c r="T161" s="23"/>
    </row>
    <row r="162" spans="1:20" s="24" customFormat="1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O162" s="34"/>
      <c r="P162" s="22"/>
      <c r="Q162" s="23"/>
      <c r="R162" s="23"/>
      <c r="S162" s="23"/>
      <c r="T162" s="23"/>
    </row>
    <row r="163" spans="1:20" s="24" customFormat="1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O163" s="34"/>
      <c r="P163" s="22"/>
      <c r="Q163" s="23"/>
      <c r="R163" s="23"/>
      <c r="S163" s="23"/>
      <c r="T163" s="23"/>
    </row>
    <row r="164" spans="1:20" s="24" customFormat="1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O164" s="34"/>
      <c r="P164" s="22"/>
      <c r="Q164" s="23"/>
      <c r="R164" s="23"/>
      <c r="S164" s="23"/>
      <c r="T164" s="23"/>
    </row>
    <row r="165" spans="1:20" s="24" customFormat="1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O165" s="34"/>
      <c r="P165" s="22"/>
      <c r="Q165" s="23"/>
      <c r="R165" s="23"/>
      <c r="S165" s="23"/>
      <c r="T165" s="23"/>
    </row>
    <row r="166" spans="1:20" s="24" customFormat="1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O166" s="34"/>
      <c r="P166" s="22"/>
      <c r="Q166" s="23"/>
      <c r="R166" s="23"/>
      <c r="S166" s="23"/>
      <c r="T166" s="23"/>
    </row>
    <row r="167" spans="1:20" s="24" customFormat="1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O167" s="34"/>
      <c r="P167" s="22"/>
      <c r="Q167" s="23"/>
      <c r="R167" s="23"/>
      <c r="S167" s="23"/>
      <c r="T167" s="23"/>
    </row>
    <row r="168" spans="1:20" s="24" customFormat="1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O168" s="34"/>
      <c r="P168" s="22"/>
      <c r="Q168" s="23"/>
      <c r="R168" s="23"/>
      <c r="S168" s="23"/>
      <c r="T168" s="23"/>
    </row>
    <row r="169" spans="1:20" s="24" customFormat="1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O169" s="34"/>
      <c r="P169" s="22"/>
      <c r="Q169" s="23"/>
      <c r="R169" s="23"/>
      <c r="S169" s="23"/>
      <c r="T169" s="23"/>
    </row>
    <row r="170" spans="1:20" s="24" customFormat="1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O170" s="34"/>
      <c r="P170" s="22"/>
      <c r="Q170" s="23"/>
      <c r="R170" s="23"/>
      <c r="S170" s="23"/>
      <c r="T170" s="23"/>
    </row>
    <row r="171" spans="1:20" s="24" customFormat="1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O171" s="34"/>
      <c r="P171" s="22"/>
      <c r="Q171" s="23"/>
      <c r="R171" s="23"/>
      <c r="S171" s="23"/>
      <c r="T171" s="23"/>
    </row>
    <row r="172" spans="1:20" s="24" customFormat="1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O172" s="34"/>
      <c r="P172" s="22"/>
      <c r="Q172" s="23"/>
      <c r="R172" s="23"/>
      <c r="S172" s="23"/>
      <c r="T172" s="23"/>
    </row>
    <row r="173" spans="1:20" s="24" customFormat="1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O173" s="34"/>
      <c r="P173" s="22"/>
      <c r="Q173" s="23"/>
      <c r="R173" s="23"/>
      <c r="S173" s="23"/>
      <c r="T173" s="23"/>
    </row>
    <row r="174" spans="1:20" s="24" customFormat="1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O174" s="34"/>
      <c r="P174" s="22"/>
      <c r="Q174" s="23"/>
      <c r="R174" s="23"/>
      <c r="S174" s="23"/>
      <c r="T174" s="23"/>
    </row>
    <row r="175" spans="1:20" s="24" customFormat="1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O175" s="34"/>
      <c r="P175" s="22"/>
      <c r="Q175" s="23"/>
      <c r="R175" s="23"/>
      <c r="S175" s="23"/>
      <c r="T175" s="23"/>
    </row>
    <row r="176" spans="1:20" s="24" customFormat="1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O176" s="34"/>
      <c r="P176" s="22"/>
      <c r="Q176" s="23"/>
      <c r="R176" s="23"/>
      <c r="S176" s="23"/>
      <c r="T176" s="23"/>
    </row>
    <row r="177" spans="1:20" s="24" customFormat="1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O177" s="34"/>
      <c r="P177" s="22"/>
      <c r="Q177" s="23"/>
      <c r="R177" s="23"/>
      <c r="S177" s="23"/>
      <c r="T177" s="23"/>
    </row>
    <row r="178" spans="1:20" s="24" customFormat="1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O178" s="34"/>
      <c r="P178" s="22"/>
      <c r="Q178" s="23"/>
      <c r="R178" s="23"/>
      <c r="S178" s="23"/>
      <c r="T178" s="23"/>
    </row>
    <row r="179" spans="1:20" s="24" customFormat="1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O179" s="34"/>
      <c r="P179" s="22"/>
      <c r="Q179" s="23"/>
      <c r="R179" s="23"/>
      <c r="S179" s="23"/>
      <c r="T179" s="23"/>
    </row>
    <row r="180" spans="1:20" s="24" customFormat="1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O180" s="34"/>
      <c r="P180" s="22"/>
      <c r="Q180" s="23"/>
      <c r="R180" s="23"/>
      <c r="S180" s="23"/>
      <c r="T180" s="23"/>
    </row>
    <row r="181" spans="1:20" s="24" customFormat="1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O181" s="34"/>
      <c r="P181" s="22"/>
      <c r="Q181" s="23"/>
      <c r="R181" s="23"/>
      <c r="S181" s="23"/>
      <c r="T181" s="23"/>
    </row>
    <row r="182" spans="1:20" s="24" customFormat="1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O182" s="34"/>
      <c r="P182" s="22"/>
      <c r="Q182" s="23"/>
      <c r="R182" s="23"/>
      <c r="S182" s="23"/>
      <c r="T182" s="23"/>
    </row>
    <row r="183" spans="1:20" s="24" customFormat="1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O183" s="34"/>
      <c r="P183" s="22"/>
      <c r="Q183" s="23"/>
      <c r="R183" s="23"/>
      <c r="S183" s="23"/>
      <c r="T183" s="23"/>
    </row>
    <row r="184" spans="1:20" s="24" customFormat="1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O184" s="34"/>
      <c r="P184" s="22"/>
      <c r="Q184" s="23"/>
      <c r="R184" s="23"/>
      <c r="S184" s="23"/>
      <c r="T184" s="23"/>
    </row>
    <row r="185" spans="1:20" s="24" customFormat="1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O185" s="34"/>
      <c r="P185" s="22"/>
      <c r="Q185" s="23"/>
      <c r="R185" s="23"/>
      <c r="S185" s="23"/>
      <c r="T185" s="23"/>
    </row>
    <row r="186" spans="1:20" s="24" customFormat="1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O186" s="34"/>
      <c r="P186" s="22"/>
      <c r="Q186" s="23"/>
      <c r="R186" s="23"/>
      <c r="S186" s="23"/>
      <c r="T186" s="23"/>
    </row>
    <row r="187" spans="1:20" s="24" customFormat="1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O187" s="34"/>
      <c r="P187" s="22"/>
      <c r="Q187" s="23"/>
      <c r="R187" s="23"/>
      <c r="S187" s="23"/>
      <c r="T187" s="23"/>
    </row>
    <row r="188" spans="1:20" s="24" customFormat="1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O188" s="34"/>
      <c r="P188" s="22"/>
      <c r="Q188" s="23"/>
      <c r="R188" s="23"/>
      <c r="S188" s="23"/>
      <c r="T188" s="23"/>
    </row>
    <row r="189" spans="1:20" s="24" customFormat="1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O189" s="34"/>
      <c r="P189" s="22"/>
      <c r="Q189" s="23"/>
      <c r="R189" s="23"/>
      <c r="S189" s="23"/>
      <c r="T189" s="23"/>
    </row>
    <row r="190" spans="1:20" s="24" customFormat="1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O190" s="34"/>
      <c r="P190" s="22"/>
      <c r="Q190" s="23"/>
      <c r="R190" s="23"/>
      <c r="S190" s="23"/>
      <c r="T190" s="23"/>
    </row>
    <row r="191" spans="1:20" s="24" customFormat="1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O191" s="34"/>
      <c r="P191" s="22"/>
      <c r="Q191" s="23"/>
      <c r="R191" s="23"/>
      <c r="S191" s="23"/>
      <c r="T191" s="23"/>
    </row>
    <row r="192" spans="1:20" s="24" customFormat="1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O192" s="34"/>
      <c r="P192" s="22"/>
      <c r="Q192" s="23"/>
      <c r="R192" s="23"/>
      <c r="S192" s="23"/>
      <c r="T192" s="23"/>
    </row>
    <row r="193" spans="1:20" s="24" customFormat="1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O193" s="34"/>
      <c r="P193" s="22"/>
      <c r="Q193" s="23"/>
      <c r="R193" s="23"/>
      <c r="S193" s="23"/>
      <c r="T193" s="23"/>
    </row>
    <row r="194" spans="1:20" s="24" customFormat="1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O194" s="34"/>
      <c r="P194" s="22"/>
      <c r="Q194" s="23"/>
      <c r="R194" s="23"/>
      <c r="S194" s="23"/>
      <c r="T194" s="23"/>
    </row>
    <row r="195" spans="1:20" s="24" customFormat="1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O195" s="34"/>
      <c r="P195" s="22"/>
      <c r="Q195" s="23"/>
      <c r="R195" s="23"/>
      <c r="S195" s="23"/>
      <c r="T195" s="23"/>
    </row>
    <row r="196" spans="1:20" s="24" customFormat="1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O196" s="34"/>
      <c r="P196" s="22"/>
      <c r="Q196" s="23"/>
      <c r="R196" s="23"/>
      <c r="S196" s="23"/>
      <c r="T196" s="23"/>
    </row>
    <row r="197" spans="1:20" s="24" customFormat="1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O197" s="34"/>
      <c r="P197" s="22"/>
      <c r="Q197" s="23"/>
      <c r="R197" s="23"/>
      <c r="S197" s="23"/>
      <c r="T197" s="23"/>
    </row>
    <row r="198" spans="1:20" s="24" customFormat="1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O198" s="34"/>
      <c r="P198" s="22"/>
      <c r="Q198" s="23"/>
      <c r="R198" s="23"/>
      <c r="S198" s="23"/>
      <c r="T198" s="23"/>
    </row>
    <row r="199" spans="1:20" s="24" customFormat="1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O199" s="34"/>
      <c r="P199" s="22"/>
      <c r="Q199" s="23"/>
      <c r="R199" s="23"/>
      <c r="S199" s="23"/>
      <c r="T199" s="23"/>
    </row>
    <row r="200" spans="1:20" s="24" customFormat="1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O200" s="34"/>
      <c r="P200" s="22"/>
      <c r="Q200" s="23"/>
      <c r="R200" s="23"/>
      <c r="S200" s="23"/>
      <c r="T200" s="23"/>
    </row>
    <row r="201" spans="1:20" s="24" customFormat="1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O201" s="35"/>
      <c r="P201" s="22"/>
      <c r="Q201" s="23"/>
      <c r="R201" s="23"/>
      <c r="S201" s="23"/>
      <c r="T201" s="23"/>
    </row>
    <row r="202" spans="1:20" s="24" customFormat="1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O202" s="34"/>
      <c r="P202" s="22"/>
      <c r="Q202" s="23"/>
      <c r="R202" s="23"/>
      <c r="S202" s="23"/>
      <c r="T202" s="23"/>
    </row>
    <row r="203" spans="1:20" s="24" customFormat="1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O203" s="35"/>
      <c r="P203" s="22"/>
      <c r="Q203" s="23"/>
      <c r="R203" s="23"/>
      <c r="S203" s="23"/>
      <c r="T203" s="23"/>
    </row>
    <row r="204" spans="1:20" s="24" customFormat="1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O204" s="34"/>
      <c r="P204" s="22"/>
      <c r="Q204" s="23"/>
      <c r="R204" s="23"/>
      <c r="S204" s="23"/>
      <c r="T204" s="23"/>
    </row>
    <row r="205" spans="1:20" s="24" customFormat="1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O205" s="21"/>
      <c r="P205" s="22"/>
      <c r="Q205" s="23"/>
      <c r="R205" s="23"/>
      <c r="S205" s="23"/>
      <c r="T205" s="23"/>
    </row>
    <row r="206" spans="1:20" s="24" customFormat="1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O206" s="22"/>
      <c r="P206" s="14"/>
      <c r="Q206" s="23"/>
      <c r="R206" s="23"/>
      <c r="S206" s="23"/>
      <c r="T206" s="23"/>
    </row>
    <row r="207" spans="1:20" s="24" customFormat="1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O207" s="22"/>
      <c r="P207" s="14"/>
      <c r="Q207" s="23"/>
      <c r="R207" s="23"/>
      <c r="S207" s="23"/>
      <c r="T207" s="23"/>
    </row>
    <row r="208" spans="1:20" s="24" customFormat="1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O208" s="22"/>
      <c r="P208" s="14"/>
      <c r="Q208" s="23"/>
      <c r="R208" s="23"/>
      <c r="S208" s="23"/>
      <c r="T208" s="23"/>
    </row>
    <row r="209" spans="1:20" s="24" customFormat="1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O209" s="22"/>
      <c r="P209" s="14"/>
      <c r="Q209" s="23"/>
      <c r="R209" s="23"/>
      <c r="S209" s="23"/>
      <c r="T209" s="23"/>
    </row>
    <row r="210" spans="1:20" s="24" customFormat="1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O210" s="22"/>
      <c r="P210" s="14"/>
      <c r="Q210" s="23"/>
      <c r="R210" s="23"/>
      <c r="S210" s="23"/>
      <c r="T210" s="23"/>
    </row>
    <row r="211" spans="1:20" s="24" customFormat="1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O211" s="22"/>
      <c r="P211" s="14"/>
      <c r="Q211" s="23"/>
      <c r="R211" s="23"/>
      <c r="S211" s="23"/>
      <c r="T211" s="23"/>
    </row>
    <row r="212" spans="1:20" s="24" customFormat="1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O212" s="22"/>
      <c r="P212" s="14"/>
      <c r="Q212" s="23"/>
      <c r="R212" s="23"/>
      <c r="S212" s="23"/>
      <c r="T212" s="23"/>
    </row>
    <row r="213" spans="1:20" s="24" customFormat="1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O213" s="22"/>
      <c r="P213" s="14"/>
      <c r="Q213" s="23"/>
      <c r="R213" s="23"/>
      <c r="S213" s="23"/>
      <c r="T213" s="23"/>
    </row>
    <row r="214" spans="1:20" s="24" customFormat="1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O214" s="22"/>
      <c r="P214" s="23"/>
      <c r="Q214" s="23"/>
      <c r="R214" s="23"/>
      <c r="S214" s="23"/>
      <c r="T214" s="23"/>
    </row>
    <row r="215" spans="1:20" s="24" customFormat="1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O215" s="22"/>
      <c r="P215" s="23"/>
      <c r="Q215" s="23"/>
      <c r="R215" s="23"/>
      <c r="S215" s="23"/>
      <c r="T215" s="23"/>
    </row>
    <row r="216" spans="1:20" s="24" customFormat="1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O216" s="22"/>
      <c r="P216" s="23"/>
      <c r="Q216" s="23"/>
      <c r="R216" s="23"/>
      <c r="S216" s="23"/>
      <c r="T216" s="23"/>
    </row>
    <row r="217" spans="1:20" s="24" customFormat="1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O217" s="22"/>
      <c r="P217" s="23"/>
      <c r="Q217" s="23"/>
      <c r="R217" s="23"/>
      <c r="S217" s="23"/>
      <c r="T217" s="23"/>
    </row>
    <row r="218" spans="1:20" s="24" customFormat="1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O218" s="22"/>
      <c r="P218" s="23"/>
      <c r="Q218" s="23"/>
      <c r="R218" s="23"/>
      <c r="S218" s="23"/>
      <c r="T218" s="23"/>
    </row>
    <row r="219" spans="1:20" s="24" customFormat="1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O219" s="22"/>
      <c r="P219" s="23"/>
      <c r="Q219" s="23"/>
      <c r="R219" s="23"/>
      <c r="S219" s="23"/>
      <c r="T219" s="23"/>
    </row>
    <row r="220" spans="1:20" s="24" customFormat="1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O220" s="22"/>
      <c r="P220" s="23"/>
      <c r="Q220" s="23"/>
      <c r="R220" s="23"/>
      <c r="S220" s="23"/>
      <c r="T220" s="23"/>
    </row>
    <row r="221" spans="1:20" s="24" customFormat="1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O221" s="22"/>
      <c r="P221" s="23"/>
      <c r="Q221" s="23"/>
      <c r="R221" s="23"/>
      <c r="S221" s="23"/>
      <c r="T221" s="23"/>
    </row>
    <row r="222" spans="1:20" s="24" customFormat="1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O222" s="22"/>
      <c r="P222" s="23"/>
      <c r="Q222" s="23"/>
      <c r="R222" s="23"/>
      <c r="S222" s="23"/>
      <c r="T222" s="23"/>
    </row>
    <row r="223" spans="1:20" s="24" customFormat="1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O223" s="22"/>
      <c r="P223" s="23"/>
      <c r="Q223" s="23"/>
      <c r="R223" s="23"/>
      <c r="S223" s="23"/>
      <c r="T223" s="23"/>
    </row>
    <row r="224" spans="1:20" s="24" customFormat="1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O224" s="22"/>
      <c r="P224" s="23"/>
      <c r="Q224" s="23"/>
      <c r="R224" s="23"/>
      <c r="S224" s="23"/>
      <c r="T224" s="23"/>
    </row>
    <row r="225" spans="1:20" s="24" customFormat="1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O225" s="22"/>
      <c r="P225" s="23"/>
      <c r="Q225" s="23"/>
      <c r="R225" s="23"/>
      <c r="S225" s="23"/>
      <c r="T225" s="23"/>
    </row>
    <row r="226" spans="1:20" s="24" customFormat="1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O226" s="22"/>
      <c r="P226" s="23"/>
      <c r="Q226" s="23"/>
      <c r="R226" s="23"/>
      <c r="S226" s="23"/>
      <c r="T226" s="23"/>
    </row>
    <row r="227" spans="1:20" s="24" customFormat="1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O227" s="22"/>
      <c r="P227" s="23"/>
      <c r="Q227" s="23"/>
      <c r="R227" s="23"/>
      <c r="S227" s="23"/>
      <c r="T227" s="23"/>
    </row>
    <row r="228" spans="1:20" s="24" customFormat="1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O228" s="22"/>
      <c r="P228" s="23"/>
      <c r="Q228" s="23"/>
      <c r="R228" s="23"/>
      <c r="S228" s="23"/>
      <c r="T228" s="23"/>
    </row>
    <row r="229" spans="1:20" s="24" customFormat="1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O229" s="22"/>
      <c r="P229" s="23"/>
      <c r="Q229" s="23"/>
      <c r="R229" s="23"/>
      <c r="S229" s="23"/>
      <c r="T229" s="23"/>
    </row>
    <row r="230" spans="1:20" s="24" customFormat="1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O230" s="22"/>
      <c r="P230" s="23"/>
      <c r="Q230" s="23"/>
      <c r="R230" s="23"/>
      <c r="S230" s="23"/>
      <c r="T230" s="23"/>
    </row>
    <row r="231" spans="1:20" s="24" customFormat="1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O231" s="22"/>
      <c r="P231" s="23"/>
      <c r="Q231" s="23"/>
      <c r="R231" s="23"/>
      <c r="S231" s="23"/>
      <c r="T231" s="23"/>
    </row>
    <row r="232" spans="1:20" s="24" customFormat="1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O232" s="22"/>
      <c r="P232" s="23"/>
      <c r="Q232" s="23"/>
      <c r="R232" s="23"/>
      <c r="S232" s="23"/>
      <c r="T232" s="23"/>
    </row>
    <row r="233" spans="1:20" s="24" customFormat="1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O233" s="22"/>
      <c r="P233" s="23"/>
      <c r="Q233" s="23"/>
      <c r="R233" s="23"/>
      <c r="S233" s="23"/>
      <c r="T233" s="23"/>
    </row>
    <row r="234" spans="1:20" s="24" customFormat="1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O234" s="22"/>
      <c r="P234" s="23"/>
      <c r="Q234" s="23"/>
      <c r="R234" s="23"/>
      <c r="S234" s="23"/>
      <c r="T234" s="23"/>
    </row>
    <row r="235" spans="1:20" s="24" customFormat="1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O235" s="22"/>
      <c r="P235" s="23"/>
      <c r="Q235" s="23"/>
      <c r="R235" s="23"/>
      <c r="S235" s="23"/>
      <c r="T235" s="23"/>
    </row>
    <row r="236" spans="1:20" s="24" customFormat="1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O236" s="22"/>
      <c r="P236" s="23"/>
      <c r="Q236" s="23"/>
      <c r="R236" s="23"/>
      <c r="S236" s="23"/>
      <c r="T236" s="23"/>
    </row>
    <row r="237" spans="1:20" s="24" customFormat="1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O237" s="22"/>
      <c r="P237" s="23"/>
      <c r="Q237" s="23"/>
      <c r="R237" s="23"/>
      <c r="S237" s="23"/>
      <c r="T237" s="23"/>
    </row>
    <row r="238" spans="1:20" s="24" customFormat="1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O238" s="22"/>
      <c r="P238" s="23"/>
      <c r="Q238" s="23"/>
      <c r="R238" s="23"/>
      <c r="S238" s="23"/>
      <c r="T238" s="23"/>
    </row>
    <row r="239" spans="1:20" s="24" customFormat="1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O239" s="22"/>
      <c r="P239" s="23"/>
      <c r="Q239" s="23"/>
      <c r="R239" s="23"/>
      <c r="S239" s="23"/>
      <c r="T239" s="23"/>
    </row>
    <row r="240" spans="1:20" s="24" customFormat="1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O240" s="22"/>
      <c r="P240" s="23"/>
      <c r="Q240" s="23"/>
      <c r="R240" s="23"/>
      <c r="S240" s="23"/>
      <c r="T240" s="23"/>
    </row>
    <row r="241" spans="1:20" s="24" customFormat="1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O241" s="22"/>
      <c r="P241" s="23"/>
      <c r="Q241" s="23"/>
      <c r="R241" s="23"/>
      <c r="S241" s="23"/>
      <c r="T241" s="23"/>
    </row>
    <row r="242" spans="1:20" s="24" customFormat="1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O242" s="22"/>
      <c r="P242" s="23"/>
      <c r="Q242" s="23"/>
      <c r="R242" s="23"/>
      <c r="S242" s="23"/>
      <c r="T242" s="23"/>
    </row>
    <row r="243" spans="1:20" s="24" customFormat="1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O243" s="22"/>
      <c r="P243" s="23"/>
      <c r="Q243" s="23"/>
      <c r="R243" s="23"/>
      <c r="S243" s="23"/>
      <c r="T243" s="23"/>
    </row>
    <row r="244" spans="1:20" s="24" customFormat="1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O244" s="22"/>
      <c r="P244" s="23"/>
      <c r="Q244" s="23"/>
      <c r="R244" s="23"/>
      <c r="S244" s="23"/>
      <c r="T244" s="23"/>
    </row>
    <row r="245" spans="1:20" s="24" customFormat="1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O245" s="22"/>
      <c r="P245" s="23"/>
      <c r="Q245" s="23"/>
      <c r="R245" s="23"/>
      <c r="S245" s="23"/>
      <c r="T245" s="23"/>
    </row>
    <row r="246" spans="1:20" s="24" customFormat="1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O246" s="22"/>
      <c r="P246" s="23"/>
      <c r="Q246" s="23"/>
      <c r="R246" s="23"/>
      <c r="S246" s="23"/>
      <c r="T246" s="23"/>
    </row>
    <row r="247" spans="1:20" s="24" customFormat="1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O247" s="22"/>
      <c r="P247" s="23"/>
      <c r="Q247" s="23"/>
      <c r="R247" s="23"/>
      <c r="S247" s="23"/>
      <c r="T247" s="23"/>
    </row>
    <row r="248" spans="1:20" s="24" customFormat="1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O248" s="22"/>
      <c r="P248" s="23"/>
      <c r="Q248" s="23"/>
      <c r="R248" s="23"/>
      <c r="S248" s="23"/>
      <c r="T248" s="23"/>
    </row>
    <row r="249" spans="1:20" s="24" customFormat="1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O249" s="22"/>
      <c r="P249" s="23"/>
      <c r="Q249" s="23"/>
      <c r="R249" s="23"/>
      <c r="S249" s="23"/>
      <c r="T249" s="23"/>
    </row>
    <row r="250" spans="1:20" s="24" customFormat="1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O250" s="22"/>
      <c r="P250" s="23"/>
      <c r="Q250" s="23"/>
      <c r="R250" s="23"/>
      <c r="S250" s="23"/>
      <c r="T250" s="23"/>
    </row>
    <row r="251" spans="1:20" s="24" customFormat="1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O251" s="22"/>
      <c r="P251" s="23"/>
      <c r="Q251" s="23"/>
      <c r="R251" s="23"/>
      <c r="S251" s="23"/>
      <c r="T251" s="23"/>
    </row>
    <row r="252" spans="1:20" s="24" customFormat="1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O252" s="22"/>
      <c r="P252" s="23"/>
      <c r="Q252" s="23"/>
      <c r="R252" s="23"/>
      <c r="S252" s="23"/>
      <c r="T252" s="23"/>
    </row>
    <row r="253" spans="1:20" s="24" customFormat="1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O253" s="22"/>
      <c r="P253" s="23"/>
      <c r="Q253" s="23"/>
      <c r="R253" s="23"/>
      <c r="S253" s="23"/>
      <c r="T253" s="23"/>
    </row>
    <row r="254" spans="1:20" s="24" customFormat="1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O254" s="22"/>
      <c r="P254" s="23"/>
      <c r="Q254" s="23"/>
      <c r="R254" s="23"/>
      <c r="S254" s="23"/>
      <c r="T254" s="23"/>
    </row>
    <row r="255" spans="1:20" s="24" customFormat="1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O255" s="22"/>
      <c r="P255" s="23"/>
      <c r="Q255" s="23"/>
      <c r="R255" s="23"/>
      <c r="S255" s="23"/>
      <c r="T255" s="23"/>
    </row>
    <row r="256" spans="1:20" s="24" customFormat="1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O256" s="22"/>
      <c r="P256" s="23"/>
      <c r="Q256" s="23"/>
      <c r="R256" s="23"/>
      <c r="S256" s="23"/>
      <c r="T256" s="23"/>
    </row>
    <row r="257" spans="1:20" s="24" customFormat="1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O257" s="22"/>
      <c r="P257" s="23"/>
      <c r="Q257" s="23"/>
      <c r="R257" s="23"/>
      <c r="S257" s="23"/>
      <c r="T257" s="23"/>
    </row>
    <row r="258" spans="1:20" s="24" customFormat="1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O258" s="22"/>
      <c r="P258" s="23"/>
      <c r="Q258" s="23"/>
      <c r="R258" s="23"/>
      <c r="S258" s="23"/>
      <c r="T258" s="23"/>
    </row>
    <row r="259" spans="1:20" s="24" customFormat="1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O259" s="22"/>
      <c r="P259" s="23"/>
      <c r="Q259" s="23"/>
      <c r="R259" s="23"/>
      <c r="S259" s="23"/>
      <c r="T259" s="23"/>
    </row>
    <row r="260" spans="1:20" s="24" customFormat="1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O260" s="22"/>
      <c r="P260" s="23"/>
      <c r="Q260" s="23"/>
      <c r="R260" s="23"/>
      <c r="S260" s="23"/>
      <c r="T260" s="23"/>
    </row>
    <row r="261" spans="1:20" s="24" customFormat="1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O261" s="22"/>
      <c r="P261" s="23"/>
      <c r="Q261" s="23"/>
      <c r="R261" s="23"/>
      <c r="S261" s="23"/>
      <c r="T261" s="23"/>
    </row>
    <row r="262" spans="1:20" s="24" customFormat="1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O262" s="22"/>
      <c r="P262" s="23"/>
      <c r="Q262" s="23"/>
      <c r="R262" s="23"/>
      <c r="S262" s="23"/>
      <c r="T262" s="23"/>
    </row>
    <row r="263" spans="1:20" s="24" customFormat="1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O263" s="22"/>
      <c r="P263" s="23"/>
      <c r="Q263" s="23"/>
      <c r="R263" s="23"/>
      <c r="S263" s="23"/>
      <c r="T263" s="23"/>
    </row>
    <row r="264" spans="1:20" s="24" customFormat="1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O264" s="22"/>
      <c r="P264" s="23"/>
      <c r="Q264" s="23"/>
      <c r="R264" s="23"/>
      <c r="S264" s="23"/>
      <c r="T264" s="23"/>
    </row>
    <row r="265" spans="1:20" s="24" customFormat="1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O265" s="22"/>
      <c r="P265" s="23"/>
      <c r="Q265" s="23"/>
      <c r="R265" s="23"/>
      <c r="S265" s="23"/>
      <c r="T265" s="23"/>
    </row>
    <row r="266" spans="1:20" s="24" customFormat="1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O266" s="22"/>
      <c r="P266" s="23"/>
      <c r="Q266" s="23"/>
      <c r="R266" s="23"/>
      <c r="S266" s="23"/>
      <c r="T266" s="23"/>
    </row>
    <row r="267" spans="1:20" s="24" customFormat="1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O267" s="14"/>
      <c r="P267" s="23"/>
      <c r="Q267" s="23"/>
      <c r="R267" s="23"/>
      <c r="S267" s="23"/>
      <c r="T267" s="23"/>
    </row>
    <row r="268" spans="1:20" s="24" customFormat="1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O268" s="14"/>
      <c r="P268" s="23"/>
      <c r="Q268" s="23"/>
      <c r="R268" s="23"/>
      <c r="S268" s="23"/>
      <c r="T268" s="23"/>
    </row>
    <row r="269" spans="1:20" s="24" customFormat="1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O269" s="14"/>
      <c r="P269" s="23"/>
      <c r="Q269" s="23"/>
      <c r="R269" s="23"/>
      <c r="S269" s="23"/>
      <c r="T269" s="23"/>
    </row>
    <row r="270" spans="1:20" s="24" customFormat="1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O270" s="14"/>
      <c r="P270" s="23"/>
      <c r="Q270" s="23"/>
      <c r="R270" s="23"/>
      <c r="S270" s="23"/>
      <c r="T270" s="23"/>
    </row>
    <row r="271" spans="1:20" s="24" customFormat="1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O271" s="14"/>
      <c r="P271" s="23"/>
      <c r="Q271" s="23"/>
      <c r="R271" s="23"/>
      <c r="S271" s="23"/>
      <c r="T271" s="23"/>
    </row>
    <row r="272" spans="1:20" s="24" customFormat="1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O272" s="14"/>
      <c r="P272" s="23"/>
      <c r="Q272" s="23"/>
      <c r="R272" s="23"/>
      <c r="S272" s="23"/>
      <c r="T272" s="23"/>
    </row>
    <row r="273" spans="1:20" s="24" customFormat="1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O273" s="14"/>
      <c r="P273" s="23"/>
      <c r="Q273" s="23"/>
      <c r="R273" s="23"/>
      <c r="S273" s="23"/>
      <c r="T273" s="23"/>
    </row>
    <row r="274" spans="1:20" s="24" customFormat="1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O274" s="14"/>
      <c r="P274" s="23"/>
      <c r="Q274" s="23"/>
      <c r="R274" s="23"/>
      <c r="S274" s="23"/>
      <c r="T274" s="23"/>
    </row>
    <row r="275" spans="1:20" s="24" customFormat="1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O275" s="23"/>
      <c r="P275" s="23"/>
      <c r="Q275" s="23"/>
      <c r="R275" s="23"/>
      <c r="S275" s="23"/>
      <c r="T275" s="23"/>
    </row>
    <row r="276" spans="1:20" s="24" customFormat="1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O276" s="23"/>
      <c r="P276" s="23"/>
      <c r="Q276" s="23"/>
      <c r="R276" s="23"/>
      <c r="S276" s="23"/>
      <c r="T276" s="23"/>
    </row>
    <row r="277" spans="1:20" s="24" customFormat="1" ht="12.75" customHeight="1" hidden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O277" s="23"/>
      <c r="P277" s="23"/>
      <c r="Q277" s="23"/>
      <c r="R277" s="23"/>
      <c r="S277" s="23"/>
      <c r="T277" s="23"/>
    </row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B31 C7:C31 D6:D31 E7:E31 F6:F31 G7:G31 H6:H31 I7:I31 J6:J31 K7:K31 L6:L31 M7:M31 N6:N31 O7:O31 P6:P31 Q7:Q31 R6:S31">
    <cfRule type="expression" priority="1" dxfId="2" stopIfTrue="1">
      <formula>MOD(ROW(),2)</formula>
    </cfRule>
    <cfRule type="expression" priority="2" dxfId="3" stopIfTrue="1">
      <formula>AND(ROW(),2,COUNTA('14 lat'!$B1:$B26))</formula>
    </cfRule>
  </conditionalFormatting>
  <conditionalFormatting sqref="C6 E6 G6 I6 K6 M6 O6 Q6">
    <cfRule type="expression" priority="3" dxfId="0" stopIfTrue="1">
      <formula>MOD(ROW(),2)</formula>
    </cfRule>
    <cfRule type="expression" priority="4" dxfId="1" stopIfTrue="1">
      <formula>AND(ROW(),2,COUNTA('14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6"/>
  <sheetViews>
    <sheetView workbookViewId="0" topLeftCell="A1">
      <selection activeCell="A1" sqref="A1"/>
    </sheetView>
  </sheetViews>
  <sheetFormatPr defaultColWidth="9.00390625" defaultRowHeight="12.75" zeroHeight="1"/>
  <cols>
    <col min="1" max="1" width="3.00390625" style="24" customWidth="1"/>
    <col min="2" max="2" width="26.375" style="24" customWidth="1"/>
    <col min="3" max="19" width="6.00390625" style="24" customWidth="1"/>
    <col min="20" max="20" width="2.875" style="24" customWidth="1"/>
    <col min="21" max="16384" width="0" style="24" hidden="1" customWidth="1"/>
  </cols>
  <sheetData>
    <row r="1" spans="1:20" s="2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2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15.75" customHeight="1">
      <c r="A3" s="55" t="s">
        <v>35</v>
      </c>
      <c r="B3" s="55"/>
      <c r="C3" s="55"/>
      <c r="D3" s="55"/>
      <c r="E3" s="55" t="s">
        <v>36</v>
      </c>
      <c r="F3" s="55"/>
      <c r="G3" s="55"/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/>
      <c r="R3" s="55"/>
      <c r="S3" s="55"/>
      <c r="T3" s="54"/>
    </row>
    <row r="4" spans="1:20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</row>
    <row r="5" spans="1:20" s="2" customFormat="1" ht="54.75" customHeight="1">
      <c r="A5" s="3" t="s">
        <v>4</v>
      </c>
      <c r="B5" s="4" t="s">
        <v>5</v>
      </c>
      <c r="C5" s="3" t="s">
        <v>25</v>
      </c>
      <c r="D5" s="5" t="s">
        <v>7</v>
      </c>
      <c r="E5" s="3" t="s">
        <v>8</v>
      </c>
      <c r="F5" s="5" t="s">
        <v>7</v>
      </c>
      <c r="G5" s="3" t="s">
        <v>9</v>
      </c>
      <c r="H5" s="5" t="s">
        <v>7</v>
      </c>
      <c r="I5" s="3" t="s">
        <v>10</v>
      </c>
      <c r="J5" s="5" t="s">
        <v>7</v>
      </c>
      <c r="K5" s="3" t="s">
        <v>11</v>
      </c>
      <c r="L5" s="5" t="s">
        <v>7</v>
      </c>
      <c r="M5" s="3" t="s">
        <v>12</v>
      </c>
      <c r="N5" s="5" t="s">
        <v>7</v>
      </c>
      <c r="O5" s="3" t="s">
        <v>30</v>
      </c>
      <c r="P5" s="5" t="s">
        <v>7</v>
      </c>
      <c r="Q5" s="3" t="s">
        <v>14</v>
      </c>
      <c r="R5" s="5" t="s">
        <v>7</v>
      </c>
      <c r="S5" s="3" t="s">
        <v>15</v>
      </c>
      <c r="T5" s="54"/>
    </row>
    <row r="6" spans="1:20" s="2" customFormat="1" ht="12.75">
      <c r="A6" s="6">
        <f>IF(B6="","",1)</f>
      </c>
      <c r="B6" s="7"/>
      <c r="C6" s="8"/>
      <c r="D6" s="9">
        <f>IF(C6="","",VLOOKUP(C6,Autor!T$5:U171,2))</f>
      </c>
      <c r="E6" s="10"/>
      <c r="F6" s="9">
        <f>IF(E6="","",VLOOKUP(E6,C$39:F140,4))</f>
      </c>
      <c r="G6" s="10"/>
      <c r="H6" s="9">
        <f>IF(G6="","",VLOOKUP(G6,K$39:L140,2))</f>
      </c>
      <c r="I6" s="10"/>
      <c r="J6" s="9">
        <f>IF(I6="","",VLOOKUP(I6,H$39:L140,5))</f>
      </c>
      <c r="K6" s="10"/>
      <c r="L6" s="9">
        <f>IF(K6="","",VLOOKUP(K6,E$39:F140,2))</f>
      </c>
      <c r="M6" s="10"/>
      <c r="N6" s="9">
        <f>IF(M6="","",VLOOKUP(M6,J$39:L140,3))</f>
      </c>
      <c r="O6" s="10"/>
      <c r="P6" s="9">
        <f>IF(O6="","",VLOOKUP(O6,G$39:L140,6))</f>
      </c>
      <c r="Q6" s="10"/>
      <c r="R6" s="9">
        <f>IF(Q6="","",VLOOKUP(Q6,I$39:L140,4))</f>
      </c>
      <c r="S6" s="12">
        <f>IF(B6="","",SUM(D6,F6,H6,J6,L6,N6,P6,R6))</f>
      </c>
      <c r="T6" s="54"/>
    </row>
    <row r="7" spans="1:20" s="2" customFormat="1" ht="12.75">
      <c r="A7" s="6">
        <f>IF(B7="","",2)</f>
      </c>
      <c r="B7" s="7"/>
      <c r="C7" s="8"/>
      <c r="D7" s="9">
        <f>IF(C7="","",VLOOKUP(C7,Autor!T$5:U172,2))</f>
      </c>
      <c r="E7" s="10"/>
      <c r="F7" s="9">
        <f>IF(E7="","",VLOOKUP(E7,C$39:F141,4))</f>
      </c>
      <c r="G7" s="10"/>
      <c r="H7" s="9">
        <f>IF(G7="","",VLOOKUP(G7,K$39:L141,2))</f>
      </c>
      <c r="I7" s="10"/>
      <c r="J7" s="9">
        <f>IF(I7="","",VLOOKUP(I7,H$39:L141,5))</f>
      </c>
      <c r="K7" s="10"/>
      <c r="L7" s="9">
        <f>IF(K7="","",VLOOKUP(K7,E$39:F141,2))</f>
      </c>
      <c r="M7" s="10"/>
      <c r="N7" s="9">
        <f>IF(M7="","",VLOOKUP(M7,J$39:L141,3))</f>
      </c>
      <c r="O7" s="10"/>
      <c r="P7" s="9">
        <f>IF(O7="","",VLOOKUP(O7,G$39:L141,6))</f>
      </c>
      <c r="Q7" s="10"/>
      <c r="R7" s="9">
        <f>IF(Q7="","",VLOOKUP(Q7,I$39:L141,4))</f>
      </c>
      <c r="S7" s="12">
        <f aca="true" t="shared" si="0" ref="S7:S31">IF(B7="","",SUM(D7,F7,H7,J7,L7,N7,P7,R7))</f>
      </c>
      <c r="T7" s="54"/>
    </row>
    <row r="8" spans="1:20" s="2" customFormat="1" ht="12.75">
      <c r="A8" s="6">
        <f>IF(B8="","",3)</f>
      </c>
      <c r="B8" s="7"/>
      <c r="C8" s="8"/>
      <c r="D8" s="9">
        <f>IF(C8="","",VLOOKUP(C8,Autor!T$5:U173,2))</f>
      </c>
      <c r="E8" s="10"/>
      <c r="F8" s="9">
        <f>IF(E8="","",VLOOKUP(E8,C$39:F142,4))</f>
      </c>
      <c r="G8" s="10"/>
      <c r="H8" s="9">
        <f>IF(G8="","",VLOOKUP(G8,K$39:L142,2))</f>
      </c>
      <c r="I8" s="10"/>
      <c r="J8" s="9">
        <f>IF(I8="","",VLOOKUP(I8,H$39:L142,5))</f>
      </c>
      <c r="K8" s="10"/>
      <c r="L8" s="9">
        <f>IF(K8="","",VLOOKUP(K8,E$39:F142,2))</f>
      </c>
      <c r="M8" s="10"/>
      <c r="N8" s="9">
        <f>IF(M8="","",VLOOKUP(M8,J$39:L142,3))</f>
      </c>
      <c r="O8" s="10"/>
      <c r="P8" s="9">
        <f>IF(O8="","",VLOOKUP(O8,G$39:L142,6))</f>
      </c>
      <c r="Q8" s="10"/>
      <c r="R8" s="9">
        <f>IF(Q8="","",VLOOKUP(Q8,I$39:L142,4))</f>
      </c>
      <c r="S8" s="12">
        <f t="shared" si="0"/>
      </c>
      <c r="T8" s="54"/>
    </row>
    <row r="9" spans="1:20" s="2" customFormat="1" ht="12.75">
      <c r="A9" s="6">
        <f>IF(B9="","",4)</f>
      </c>
      <c r="B9" s="7"/>
      <c r="C9" s="8"/>
      <c r="D9" s="9">
        <f>IF(C9="","",VLOOKUP(C9,Autor!T$5:U174,2))</f>
      </c>
      <c r="E9" s="10"/>
      <c r="F9" s="9">
        <f>IF(E9="","",VLOOKUP(E9,C$39:F143,4))</f>
      </c>
      <c r="G9" s="10"/>
      <c r="H9" s="9">
        <f>IF(G9="","",VLOOKUP(G9,K$39:L143,2))</f>
      </c>
      <c r="I9" s="10"/>
      <c r="J9" s="9">
        <f>IF(I9="","",VLOOKUP(I9,H$39:L143,5))</f>
      </c>
      <c r="K9" s="10"/>
      <c r="L9" s="9">
        <f>IF(K9="","",VLOOKUP(K9,E$39:F143,2))</f>
      </c>
      <c r="M9" s="10"/>
      <c r="N9" s="9">
        <f>IF(M9="","",VLOOKUP(M9,J$39:L143,3))</f>
      </c>
      <c r="O9" s="10"/>
      <c r="P9" s="9">
        <f>IF(O9="","",VLOOKUP(O9,G$39:L143,6))</f>
      </c>
      <c r="Q9" s="10"/>
      <c r="R9" s="9">
        <f>IF(Q9="","",VLOOKUP(Q9,I$39:L143,4))</f>
      </c>
      <c r="S9" s="12">
        <f t="shared" si="0"/>
      </c>
      <c r="T9" s="54"/>
    </row>
    <row r="10" spans="1:20" s="2" customFormat="1" ht="12.75">
      <c r="A10" s="6">
        <f>IF(B10="","",5)</f>
      </c>
      <c r="B10" s="7"/>
      <c r="C10" s="8"/>
      <c r="D10" s="9">
        <f>IF(C10="","",VLOOKUP(C10,Autor!T$5:U175,2))</f>
      </c>
      <c r="E10" s="10"/>
      <c r="F10" s="9">
        <f>IF(E10="","",VLOOKUP(E10,C$39:F144,4))</f>
      </c>
      <c r="G10" s="10"/>
      <c r="H10" s="9">
        <f>IF(G10="","",VLOOKUP(G10,K$39:L144,2))</f>
      </c>
      <c r="I10" s="10"/>
      <c r="J10" s="9">
        <f>IF(I10="","",VLOOKUP(I10,H$39:L144,5))</f>
      </c>
      <c r="K10" s="10"/>
      <c r="L10" s="9">
        <f>IF(K10="","",VLOOKUP(K10,E$39:F144,2))</f>
      </c>
      <c r="M10" s="10"/>
      <c r="N10" s="9">
        <f>IF(M10="","",VLOOKUP(M10,J$39:L144,3))</f>
      </c>
      <c r="O10" s="10"/>
      <c r="P10" s="9">
        <f>IF(O10="","",VLOOKUP(O10,G$39:L144,6))</f>
      </c>
      <c r="Q10" s="10"/>
      <c r="R10" s="9">
        <f>IF(Q10="","",VLOOKUP(Q10,I$39:L144,4))</f>
      </c>
      <c r="S10" s="12">
        <f t="shared" si="0"/>
      </c>
      <c r="T10" s="54"/>
    </row>
    <row r="11" spans="1:20" s="2" customFormat="1" ht="12.75">
      <c r="A11" s="6">
        <f>IF(B11="","",6)</f>
      </c>
      <c r="B11" s="7"/>
      <c r="C11" s="8"/>
      <c r="D11" s="9">
        <f>IF(C11="","",VLOOKUP(C11,Autor!T$5:U176,2))</f>
      </c>
      <c r="E11" s="10"/>
      <c r="F11" s="9">
        <f>IF(E11="","",VLOOKUP(E11,C$39:F145,4))</f>
      </c>
      <c r="G11" s="10"/>
      <c r="H11" s="9">
        <f>IF(G11="","",VLOOKUP(G11,K$39:L145,2))</f>
      </c>
      <c r="I11" s="10"/>
      <c r="J11" s="9">
        <f>IF(I11="","",VLOOKUP(I11,H$39:L145,5))</f>
      </c>
      <c r="K11" s="10"/>
      <c r="L11" s="9">
        <f>IF(K11="","",VLOOKUP(K11,E$39:F145,2))</f>
      </c>
      <c r="M11" s="10"/>
      <c r="N11" s="9">
        <f>IF(M11="","",VLOOKUP(M11,J$39:L145,3))</f>
      </c>
      <c r="O11" s="10"/>
      <c r="P11" s="9">
        <f>IF(O11="","",VLOOKUP(O11,G$39:L145,6))</f>
      </c>
      <c r="Q11" s="10"/>
      <c r="R11" s="9">
        <f>IF(Q11="","",VLOOKUP(Q11,I$39:L145,4))</f>
      </c>
      <c r="S11" s="12">
        <f t="shared" si="0"/>
      </c>
      <c r="T11" s="54"/>
    </row>
    <row r="12" spans="1:20" s="2" customFormat="1" ht="12.75">
      <c r="A12" s="6">
        <f>IF(B12="","",7)</f>
      </c>
      <c r="B12" s="7"/>
      <c r="C12" s="8"/>
      <c r="D12" s="9">
        <f>IF(C12="","",VLOOKUP(C12,Autor!T$5:U177,2))</f>
      </c>
      <c r="E12" s="10"/>
      <c r="F12" s="9">
        <f>IF(E12="","",VLOOKUP(E12,C$39:F146,4))</f>
      </c>
      <c r="G12" s="10"/>
      <c r="H12" s="9">
        <f>IF(G12="","",VLOOKUP(G12,K$39:L146,2))</f>
      </c>
      <c r="I12" s="10"/>
      <c r="J12" s="9">
        <f>IF(I12="","",VLOOKUP(I12,H$39:L146,5))</f>
      </c>
      <c r="K12" s="10"/>
      <c r="L12" s="9">
        <f>IF(K12="","",VLOOKUP(K12,E$39:F146,2))</f>
      </c>
      <c r="M12" s="10"/>
      <c r="N12" s="9">
        <f>IF(M12="","",VLOOKUP(M12,J$39:L146,3))</f>
      </c>
      <c r="O12" s="10"/>
      <c r="P12" s="9">
        <f>IF(O12="","",VLOOKUP(O12,G$39:L146,6))</f>
      </c>
      <c r="Q12" s="10"/>
      <c r="R12" s="9">
        <f>IF(Q12="","",VLOOKUP(Q12,I$39:L146,4))</f>
      </c>
      <c r="S12" s="12">
        <f t="shared" si="0"/>
      </c>
      <c r="T12" s="54"/>
    </row>
    <row r="13" spans="1:20" s="2" customFormat="1" ht="12.75">
      <c r="A13" s="6">
        <f>IF(B13="","",8)</f>
      </c>
      <c r="B13" s="7"/>
      <c r="C13" s="8"/>
      <c r="D13" s="9">
        <f>IF(C13="","",VLOOKUP(C13,Autor!T$5:U178,2))</f>
      </c>
      <c r="E13" s="10"/>
      <c r="F13" s="9">
        <f>IF(E13="","",VLOOKUP(E13,C$39:F147,4))</f>
      </c>
      <c r="G13" s="10"/>
      <c r="H13" s="9">
        <f>IF(G13="","",VLOOKUP(G13,K$39:L147,2))</f>
      </c>
      <c r="I13" s="10"/>
      <c r="J13" s="9">
        <f>IF(I13="","",VLOOKUP(I13,H$39:L147,5))</f>
      </c>
      <c r="K13" s="10"/>
      <c r="L13" s="9">
        <f>IF(K13="","",VLOOKUP(K13,E$39:F147,2))</f>
      </c>
      <c r="M13" s="10"/>
      <c r="N13" s="9">
        <f>IF(M13="","",VLOOKUP(M13,J$39:L147,3))</f>
      </c>
      <c r="O13" s="10"/>
      <c r="P13" s="9">
        <f>IF(O13="","",VLOOKUP(O13,G$39:L147,6))</f>
      </c>
      <c r="Q13" s="10"/>
      <c r="R13" s="9">
        <f>IF(Q13="","",VLOOKUP(Q13,I$39:L147,4))</f>
      </c>
      <c r="S13" s="12">
        <f t="shared" si="0"/>
      </c>
      <c r="T13" s="54"/>
    </row>
    <row r="14" spans="1:20" s="2" customFormat="1" ht="12.75">
      <c r="A14" s="6">
        <f>IF(B14="","",9)</f>
      </c>
      <c r="B14" s="7"/>
      <c r="C14" s="8"/>
      <c r="D14" s="9">
        <f>IF(C14="","",VLOOKUP(C14,Autor!T$5:U179,2))</f>
      </c>
      <c r="E14" s="10"/>
      <c r="F14" s="9">
        <f>IF(E14="","",VLOOKUP(E14,C$39:F148,4))</f>
      </c>
      <c r="G14" s="10"/>
      <c r="H14" s="9">
        <f>IF(G14="","",VLOOKUP(G14,K$39:L148,2))</f>
      </c>
      <c r="I14" s="10"/>
      <c r="J14" s="9">
        <f>IF(I14="","",VLOOKUP(I14,H$39:L148,5))</f>
      </c>
      <c r="K14" s="10"/>
      <c r="L14" s="9">
        <f>IF(K14="","",VLOOKUP(K14,E$39:F148,2))</f>
      </c>
      <c r="M14" s="10"/>
      <c r="N14" s="9">
        <f>IF(M14="","",VLOOKUP(M14,J$39:L148,3))</f>
      </c>
      <c r="O14" s="10"/>
      <c r="P14" s="9">
        <f>IF(O14="","",VLOOKUP(O14,G$39:L148,6))</f>
      </c>
      <c r="Q14" s="10"/>
      <c r="R14" s="9">
        <f>IF(Q14="","",VLOOKUP(Q14,I$39:L148,4))</f>
      </c>
      <c r="S14" s="12">
        <f t="shared" si="0"/>
      </c>
      <c r="T14" s="54"/>
    </row>
    <row r="15" spans="1:20" s="2" customFormat="1" ht="12.75">
      <c r="A15" s="6">
        <f>IF(B15="","",10)</f>
      </c>
      <c r="B15" s="7"/>
      <c r="C15" s="8"/>
      <c r="D15" s="9">
        <f>IF(C15="","",VLOOKUP(C15,Autor!T$5:U180,2))</f>
      </c>
      <c r="E15" s="10"/>
      <c r="F15" s="9">
        <f>IF(E15="","",VLOOKUP(E15,C$39:F149,4))</f>
      </c>
      <c r="G15" s="10"/>
      <c r="H15" s="9">
        <f>IF(G15="","",VLOOKUP(G15,K$39:L149,2))</f>
      </c>
      <c r="I15" s="10"/>
      <c r="J15" s="9">
        <f>IF(I15="","",VLOOKUP(I15,H$39:L149,5))</f>
      </c>
      <c r="K15" s="10"/>
      <c r="L15" s="9">
        <f>IF(K15="","",VLOOKUP(K15,E$39:F149,2))</f>
      </c>
      <c r="M15" s="10"/>
      <c r="N15" s="9">
        <f>IF(M15="","",VLOOKUP(M15,J$39:L149,3))</f>
      </c>
      <c r="O15" s="10"/>
      <c r="P15" s="9">
        <f>IF(O15="","",VLOOKUP(O15,G$39:L149,6))</f>
      </c>
      <c r="Q15" s="10"/>
      <c r="R15" s="9">
        <f>IF(Q15="","",VLOOKUP(Q15,I$39:L149,4))</f>
      </c>
      <c r="S15" s="12">
        <f t="shared" si="0"/>
      </c>
      <c r="T15" s="54"/>
    </row>
    <row r="16" spans="1:20" s="2" customFormat="1" ht="12.75">
      <c r="A16" s="6">
        <f>IF(B16="","",11)</f>
      </c>
      <c r="B16" s="7"/>
      <c r="C16" s="8"/>
      <c r="D16" s="9">
        <f>IF(C16="","",VLOOKUP(C16,Autor!T$5:U181,2))</f>
      </c>
      <c r="E16" s="10"/>
      <c r="F16" s="9">
        <f>IF(E16="","",VLOOKUP(E16,C$39:F150,4))</f>
      </c>
      <c r="G16" s="10"/>
      <c r="H16" s="9">
        <f>IF(G16="","",VLOOKUP(G16,K$39:L150,2))</f>
      </c>
      <c r="I16" s="10"/>
      <c r="J16" s="9">
        <f>IF(I16="","",VLOOKUP(I16,H$39:L150,5))</f>
      </c>
      <c r="K16" s="10"/>
      <c r="L16" s="9">
        <f>IF(K16="","",VLOOKUP(K16,E$39:F150,2))</f>
      </c>
      <c r="M16" s="10"/>
      <c r="N16" s="9">
        <f>IF(M16="","",VLOOKUP(M16,J$39:L150,3))</f>
      </c>
      <c r="O16" s="10"/>
      <c r="P16" s="9">
        <f>IF(O16="","",VLOOKUP(O16,G$39:L150,6))</f>
      </c>
      <c r="Q16" s="10"/>
      <c r="R16" s="9">
        <f>IF(Q16="","",VLOOKUP(Q16,I$39:L150,4))</f>
      </c>
      <c r="S16" s="12">
        <f t="shared" si="0"/>
      </c>
      <c r="T16" s="54"/>
    </row>
    <row r="17" spans="1:20" s="2" customFormat="1" ht="12.75">
      <c r="A17" s="6">
        <f>IF(B17="","",12)</f>
      </c>
      <c r="B17" s="7"/>
      <c r="C17" s="8"/>
      <c r="D17" s="9">
        <f>IF(C17="","",VLOOKUP(C17,Autor!T$5:U182,2))</f>
      </c>
      <c r="E17" s="10"/>
      <c r="F17" s="9">
        <f>IF(E17="","",VLOOKUP(E17,C$39:F151,4))</f>
      </c>
      <c r="G17" s="10"/>
      <c r="H17" s="9">
        <f>IF(G17="","",VLOOKUP(G17,K$39:L151,2))</f>
      </c>
      <c r="I17" s="10"/>
      <c r="J17" s="9">
        <f>IF(I17="","",VLOOKUP(I17,H$39:L151,5))</f>
      </c>
      <c r="K17" s="10"/>
      <c r="L17" s="9">
        <f>IF(K17="","",VLOOKUP(K17,E$39:F151,2))</f>
      </c>
      <c r="M17" s="10"/>
      <c r="N17" s="9">
        <f>IF(M17="","",VLOOKUP(M17,J$39:L151,3))</f>
      </c>
      <c r="O17" s="10"/>
      <c r="P17" s="9">
        <f>IF(O17="","",VLOOKUP(O17,G$39:L151,6))</f>
      </c>
      <c r="Q17" s="10"/>
      <c r="R17" s="9">
        <f>IF(Q17="","",VLOOKUP(Q17,I$39:L151,4))</f>
      </c>
      <c r="S17" s="12">
        <f t="shared" si="0"/>
      </c>
      <c r="T17" s="54"/>
    </row>
    <row r="18" spans="1:20" s="2" customFormat="1" ht="12.75">
      <c r="A18" s="6">
        <f>IF(B18="","",13)</f>
      </c>
      <c r="B18" s="7"/>
      <c r="C18" s="8"/>
      <c r="D18" s="9">
        <f>IF(C18="","",VLOOKUP(C18,Autor!T$5:U183,2))</f>
      </c>
      <c r="E18" s="10"/>
      <c r="F18" s="9">
        <f>IF(E18="","",VLOOKUP(E18,C$39:F152,4))</f>
      </c>
      <c r="G18" s="10"/>
      <c r="H18" s="9">
        <f>IF(G18="","",VLOOKUP(G18,K$39:L152,2))</f>
      </c>
      <c r="I18" s="10"/>
      <c r="J18" s="9">
        <f>IF(I18="","",VLOOKUP(I18,H$39:L152,5))</f>
      </c>
      <c r="K18" s="10"/>
      <c r="L18" s="9">
        <f>IF(K18="","",VLOOKUP(K18,E$39:F152,2))</f>
      </c>
      <c r="M18" s="10"/>
      <c r="N18" s="9">
        <f>IF(M18="","",VLOOKUP(M18,J$39:L152,3))</f>
      </c>
      <c r="O18" s="10"/>
      <c r="P18" s="9">
        <f>IF(O18="","",VLOOKUP(O18,G$39:L152,6))</f>
      </c>
      <c r="Q18" s="10"/>
      <c r="R18" s="9">
        <f>IF(Q18="","",VLOOKUP(Q18,I$39:L152,4))</f>
      </c>
      <c r="S18" s="12">
        <f t="shared" si="0"/>
      </c>
      <c r="T18" s="54"/>
    </row>
    <row r="19" spans="1:20" s="2" customFormat="1" ht="12.75">
      <c r="A19" s="6">
        <f>IF(B19="","",14)</f>
      </c>
      <c r="B19" s="7"/>
      <c r="C19" s="8"/>
      <c r="D19" s="9">
        <f>IF(C19="","",VLOOKUP(C19,Autor!T$5:U184,2))</f>
      </c>
      <c r="E19" s="10"/>
      <c r="F19" s="9">
        <f>IF(E19="","",VLOOKUP(E19,C$39:F153,4))</f>
      </c>
      <c r="G19" s="10"/>
      <c r="H19" s="9">
        <f>IF(G19="","",VLOOKUP(G19,K$39:L153,2))</f>
      </c>
      <c r="I19" s="10"/>
      <c r="J19" s="9">
        <f>IF(I19="","",VLOOKUP(I19,H$39:L153,5))</f>
      </c>
      <c r="K19" s="10"/>
      <c r="L19" s="9">
        <f>IF(K19="","",VLOOKUP(K19,E$39:F153,2))</f>
      </c>
      <c r="M19" s="10"/>
      <c r="N19" s="9">
        <f>IF(M19="","",VLOOKUP(M19,J$39:L153,3))</f>
      </c>
      <c r="O19" s="10"/>
      <c r="P19" s="9">
        <f>IF(O19="","",VLOOKUP(O19,G$39:L153,6))</f>
      </c>
      <c r="Q19" s="10"/>
      <c r="R19" s="9">
        <f>IF(Q19="","",VLOOKUP(Q19,I$39:L153,4))</f>
      </c>
      <c r="S19" s="12">
        <f t="shared" si="0"/>
      </c>
      <c r="T19" s="54"/>
    </row>
    <row r="20" spans="1:20" s="2" customFormat="1" ht="12.75">
      <c r="A20" s="6">
        <f>IF(B20="","",15)</f>
      </c>
      <c r="B20" s="7"/>
      <c r="C20" s="8"/>
      <c r="D20" s="9">
        <f>IF(C20="","",VLOOKUP(C20,Autor!T$5:U185,2))</f>
      </c>
      <c r="E20" s="10"/>
      <c r="F20" s="9">
        <f>IF(E20="","",VLOOKUP(E20,C$39:F154,4))</f>
      </c>
      <c r="G20" s="10"/>
      <c r="H20" s="9">
        <f>IF(G20="","",VLOOKUP(G20,K$39:L154,2))</f>
      </c>
      <c r="I20" s="10"/>
      <c r="J20" s="9">
        <f>IF(I20="","",VLOOKUP(I20,H$39:L154,5))</f>
      </c>
      <c r="K20" s="10"/>
      <c r="L20" s="9">
        <f>IF(K20="","",VLOOKUP(K20,E$39:F154,2))</f>
      </c>
      <c r="M20" s="10"/>
      <c r="N20" s="9">
        <f>IF(M20="","",VLOOKUP(M20,J$39:L154,3))</f>
      </c>
      <c r="O20" s="10"/>
      <c r="P20" s="9">
        <f>IF(O20="","",VLOOKUP(O20,G$39:L154,6))</f>
      </c>
      <c r="Q20" s="10"/>
      <c r="R20" s="9">
        <f>IF(Q20="","",VLOOKUP(Q20,I$39:L154,4))</f>
      </c>
      <c r="S20" s="12">
        <f t="shared" si="0"/>
      </c>
      <c r="T20" s="54"/>
    </row>
    <row r="21" spans="1:20" s="2" customFormat="1" ht="12.75">
      <c r="A21" s="6">
        <f>IF(B21="","",16)</f>
      </c>
      <c r="B21" s="7"/>
      <c r="C21" s="8"/>
      <c r="D21" s="9">
        <f>IF(C21="","",VLOOKUP(C21,Autor!T$5:U186,2))</f>
      </c>
      <c r="E21" s="10"/>
      <c r="F21" s="9">
        <f>IF(E21="","",VLOOKUP(E21,C$39:F155,4))</f>
      </c>
      <c r="G21" s="10"/>
      <c r="H21" s="9">
        <f>IF(G21="","",VLOOKUP(G21,K$39:L155,2))</f>
      </c>
      <c r="I21" s="10"/>
      <c r="J21" s="9">
        <f>IF(I21="","",VLOOKUP(I21,H$39:L155,5))</f>
      </c>
      <c r="K21" s="10"/>
      <c r="L21" s="9">
        <f>IF(K21="","",VLOOKUP(K21,E$39:F155,2))</f>
      </c>
      <c r="M21" s="10"/>
      <c r="N21" s="9">
        <f>IF(M21="","",VLOOKUP(M21,J$39:L155,3))</f>
      </c>
      <c r="O21" s="10"/>
      <c r="P21" s="9">
        <f>IF(O21="","",VLOOKUP(O21,G$39:L155,6))</f>
      </c>
      <c r="Q21" s="10"/>
      <c r="R21" s="9">
        <f>IF(Q21="","",VLOOKUP(Q21,I$39:L155,4))</f>
      </c>
      <c r="S21" s="12">
        <f t="shared" si="0"/>
      </c>
      <c r="T21" s="54"/>
    </row>
    <row r="22" spans="1:20" s="2" customFormat="1" ht="12.75">
      <c r="A22" s="6">
        <f>IF(B22="","",17)</f>
      </c>
      <c r="B22" s="7"/>
      <c r="C22" s="8"/>
      <c r="D22" s="9">
        <f>IF(C22="","",VLOOKUP(C22,Autor!T$5:U187,2))</f>
      </c>
      <c r="E22" s="10"/>
      <c r="F22" s="9">
        <f>IF(E22="","",VLOOKUP(E22,C$39:F156,4))</f>
      </c>
      <c r="G22" s="10"/>
      <c r="H22" s="9">
        <f>IF(G22="","",VLOOKUP(G22,K$39:L156,2))</f>
      </c>
      <c r="I22" s="10"/>
      <c r="J22" s="9">
        <f>IF(I22="","",VLOOKUP(I22,H$39:L156,5))</f>
      </c>
      <c r="K22" s="10"/>
      <c r="L22" s="9">
        <f>IF(K22="","",VLOOKUP(K22,E$39:F156,2))</f>
      </c>
      <c r="M22" s="10"/>
      <c r="N22" s="9">
        <f>IF(M22="","",VLOOKUP(M22,J$39:L156,3))</f>
      </c>
      <c r="O22" s="10"/>
      <c r="P22" s="9">
        <f>IF(O22="","",VLOOKUP(O22,G$39:L156,6))</f>
      </c>
      <c r="Q22" s="10"/>
      <c r="R22" s="9">
        <f>IF(Q22="","",VLOOKUP(Q22,I$39:L156,4))</f>
      </c>
      <c r="S22" s="12">
        <f t="shared" si="0"/>
      </c>
      <c r="T22" s="54"/>
    </row>
    <row r="23" spans="1:20" s="2" customFormat="1" ht="12.75">
      <c r="A23" s="6">
        <f>IF(B23="","",18)</f>
      </c>
      <c r="B23" s="7"/>
      <c r="C23" s="8"/>
      <c r="D23" s="9">
        <f>IF(C23="","",VLOOKUP(C23,Autor!T$5:U188,2))</f>
      </c>
      <c r="E23" s="10"/>
      <c r="F23" s="9">
        <f>IF(E23="","",VLOOKUP(E23,C$39:F157,4))</f>
      </c>
      <c r="G23" s="10"/>
      <c r="H23" s="9">
        <f>IF(G23="","",VLOOKUP(G23,K$39:L157,2))</f>
      </c>
      <c r="I23" s="10"/>
      <c r="J23" s="9">
        <f>IF(I23="","",VLOOKUP(I23,H$39:L157,5))</f>
      </c>
      <c r="K23" s="10"/>
      <c r="L23" s="9">
        <f>IF(K23="","",VLOOKUP(K23,E$39:F157,2))</f>
      </c>
      <c r="M23" s="10"/>
      <c r="N23" s="9">
        <f>IF(M23="","",VLOOKUP(M23,J$39:L157,3))</f>
      </c>
      <c r="O23" s="10"/>
      <c r="P23" s="9">
        <f>IF(O23="","",VLOOKUP(O23,G$39:L157,6))</f>
      </c>
      <c r="Q23" s="10"/>
      <c r="R23" s="9">
        <f>IF(Q23="","",VLOOKUP(Q23,I$39:L157,4))</f>
      </c>
      <c r="S23" s="12">
        <f t="shared" si="0"/>
      </c>
      <c r="T23" s="54"/>
    </row>
    <row r="24" spans="1:20" s="2" customFormat="1" ht="12.75">
      <c r="A24" s="6">
        <f>IF(B24="","",19)</f>
      </c>
      <c r="B24" s="7"/>
      <c r="C24" s="8"/>
      <c r="D24" s="9">
        <f>IF(C24="","",VLOOKUP(C24,Autor!T$5:U189,2))</f>
      </c>
      <c r="E24" s="10"/>
      <c r="F24" s="9">
        <f>IF(E24="","",VLOOKUP(E24,C$39:F158,4))</f>
      </c>
      <c r="G24" s="10"/>
      <c r="H24" s="9">
        <f>IF(G24="","",VLOOKUP(G24,K$39:L158,2))</f>
      </c>
      <c r="I24" s="10"/>
      <c r="J24" s="9">
        <f>IF(I24="","",VLOOKUP(I24,H$39:L158,5))</f>
      </c>
      <c r="K24" s="10"/>
      <c r="L24" s="9">
        <f>IF(K24="","",VLOOKUP(K24,E$39:F158,2))</f>
      </c>
      <c r="M24" s="10"/>
      <c r="N24" s="9">
        <f>IF(M24="","",VLOOKUP(M24,J$39:L158,3))</f>
      </c>
      <c r="O24" s="10"/>
      <c r="P24" s="9">
        <f>IF(O24="","",VLOOKUP(O24,G$39:L158,6))</f>
      </c>
      <c r="Q24" s="10"/>
      <c r="R24" s="9">
        <f>IF(Q24="","",VLOOKUP(Q24,I$39:L158,4))</f>
      </c>
      <c r="S24" s="12">
        <f t="shared" si="0"/>
      </c>
      <c r="T24" s="54"/>
    </row>
    <row r="25" spans="1:20" s="2" customFormat="1" ht="12.75">
      <c r="A25" s="6">
        <f>IF(B25="","",20)</f>
      </c>
      <c r="B25" s="7"/>
      <c r="C25" s="8"/>
      <c r="D25" s="9">
        <f>IF(C25="","",VLOOKUP(C25,Autor!T$5:U190,2))</f>
      </c>
      <c r="E25" s="10"/>
      <c r="F25" s="9">
        <f>IF(E25="","",VLOOKUP(E25,C$39:F159,4))</f>
      </c>
      <c r="G25" s="10"/>
      <c r="H25" s="9">
        <f>IF(G25="","",VLOOKUP(G25,K$39:L159,2))</f>
      </c>
      <c r="I25" s="10"/>
      <c r="J25" s="9">
        <f>IF(I25="","",VLOOKUP(I25,H$39:L159,5))</f>
      </c>
      <c r="K25" s="10"/>
      <c r="L25" s="9">
        <f>IF(K25="","",VLOOKUP(K25,E$39:F159,2))</f>
      </c>
      <c r="M25" s="10"/>
      <c r="N25" s="9">
        <f>IF(M25="","",VLOOKUP(M25,J$39:L159,3))</f>
      </c>
      <c r="O25" s="10"/>
      <c r="P25" s="9">
        <f>IF(O25="","",VLOOKUP(O25,G$39:L159,6))</f>
      </c>
      <c r="Q25" s="10"/>
      <c r="R25" s="9">
        <f>IF(Q25="","",VLOOKUP(Q25,I$39:L159,4))</f>
      </c>
      <c r="S25" s="12">
        <f t="shared" si="0"/>
      </c>
      <c r="T25" s="54"/>
    </row>
    <row r="26" spans="1:20" s="2" customFormat="1" ht="12.75">
      <c r="A26" s="6">
        <f>IF(B26="","",21)</f>
      </c>
      <c r="B26" s="7"/>
      <c r="C26" s="8"/>
      <c r="D26" s="9">
        <f>IF(C26="","",VLOOKUP(C26,Autor!T$5:U191,2))</f>
      </c>
      <c r="E26" s="10"/>
      <c r="F26" s="9">
        <f>IF(E26="","",VLOOKUP(E26,C$39:F160,4))</f>
      </c>
      <c r="G26" s="10"/>
      <c r="H26" s="9">
        <f>IF(G26="","",VLOOKUP(G26,K$39:L160,2))</f>
      </c>
      <c r="I26" s="10"/>
      <c r="J26" s="9">
        <f>IF(I26="","",VLOOKUP(I26,H$39:L160,5))</f>
      </c>
      <c r="K26" s="10"/>
      <c r="L26" s="9">
        <f>IF(K26="","",VLOOKUP(K26,E$39:F160,2))</f>
      </c>
      <c r="M26" s="10"/>
      <c r="N26" s="9">
        <f>IF(M26="","",VLOOKUP(M26,J$39:L160,3))</f>
      </c>
      <c r="O26" s="10"/>
      <c r="P26" s="9">
        <f>IF(O26="","",VLOOKUP(O26,G$39:L160,6))</f>
      </c>
      <c r="Q26" s="10"/>
      <c r="R26" s="9">
        <f>IF(Q26="","",VLOOKUP(Q26,I$39:L160,4))</f>
      </c>
      <c r="S26" s="12">
        <f t="shared" si="0"/>
      </c>
      <c r="T26" s="54"/>
    </row>
    <row r="27" spans="1:20" s="2" customFormat="1" ht="12.75">
      <c r="A27" s="6">
        <f>IF(B27="","",22)</f>
      </c>
      <c r="B27" s="7"/>
      <c r="C27" s="8"/>
      <c r="D27" s="9">
        <f>IF(C27="","",VLOOKUP(C27,Autor!T$5:U192,2))</f>
      </c>
      <c r="E27" s="10"/>
      <c r="F27" s="9">
        <f>IF(E27="","",VLOOKUP(E27,C$39:F161,4))</f>
      </c>
      <c r="G27" s="10"/>
      <c r="H27" s="9">
        <f>IF(G27="","",VLOOKUP(G27,K$39:L161,2))</f>
      </c>
      <c r="I27" s="10"/>
      <c r="J27" s="9">
        <f>IF(I27="","",VLOOKUP(I27,H$39:L161,5))</f>
      </c>
      <c r="K27" s="10"/>
      <c r="L27" s="9">
        <f>IF(K27="","",VLOOKUP(K27,E$39:F161,2))</f>
      </c>
      <c r="M27" s="10"/>
      <c r="N27" s="9">
        <f>IF(M27="","",VLOOKUP(M27,J$39:L161,3))</f>
      </c>
      <c r="O27" s="10"/>
      <c r="P27" s="9">
        <f>IF(O27="","",VLOOKUP(O27,G$39:L161,6))</f>
      </c>
      <c r="Q27" s="10"/>
      <c r="R27" s="9">
        <f>IF(Q27="","",VLOOKUP(Q27,I$39:L161,4))</f>
      </c>
      <c r="S27" s="12">
        <f t="shared" si="0"/>
      </c>
      <c r="T27" s="54"/>
    </row>
    <row r="28" spans="1:20" s="2" customFormat="1" ht="12.75">
      <c r="A28" s="6">
        <f>IF(B28="","",23)</f>
      </c>
      <c r="B28" s="7"/>
      <c r="C28" s="8"/>
      <c r="D28" s="9">
        <f>IF(C28="","",VLOOKUP(C28,Autor!T$5:U193,2))</f>
      </c>
      <c r="E28" s="10"/>
      <c r="F28" s="9">
        <f>IF(E28="","",VLOOKUP(E28,C$39:F162,4))</f>
      </c>
      <c r="G28" s="10"/>
      <c r="H28" s="9">
        <f>IF(G28="","",VLOOKUP(G28,K$39:L162,2))</f>
      </c>
      <c r="I28" s="10"/>
      <c r="J28" s="9">
        <f>IF(I28="","",VLOOKUP(I28,H$39:L162,5))</f>
      </c>
      <c r="K28" s="10"/>
      <c r="L28" s="9">
        <f>IF(K28="","",VLOOKUP(K28,E$39:F162,2))</f>
      </c>
      <c r="M28" s="10"/>
      <c r="N28" s="9">
        <f>IF(M28="","",VLOOKUP(M28,J$39:L162,3))</f>
      </c>
      <c r="O28" s="10"/>
      <c r="P28" s="9">
        <f>IF(O28="","",VLOOKUP(O28,G$39:L162,6))</f>
      </c>
      <c r="Q28" s="10"/>
      <c r="R28" s="9">
        <f>IF(Q28="","",VLOOKUP(Q28,I$39:L162,4))</f>
      </c>
      <c r="S28" s="12">
        <f t="shared" si="0"/>
      </c>
      <c r="T28" s="54"/>
    </row>
    <row r="29" spans="1:20" s="2" customFormat="1" ht="12.75">
      <c r="A29" s="6">
        <f>IF(B29="","",24)</f>
      </c>
      <c r="B29" s="7"/>
      <c r="C29" s="8"/>
      <c r="D29" s="9">
        <f>IF(C29="","",VLOOKUP(C29,Autor!T$5:U194,2))</f>
      </c>
      <c r="E29" s="10"/>
      <c r="F29" s="9">
        <f>IF(E29="","",VLOOKUP(E29,C$39:F163,4))</f>
      </c>
      <c r="G29" s="10"/>
      <c r="H29" s="9">
        <f>IF(G29="","",VLOOKUP(G29,K$39:L163,2))</f>
      </c>
      <c r="I29" s="10"/>
      <c r="J29" s="9">
        <f>IF(I29="","",VLOOKUP(I29,H$39:L163,5))</f>
      </c>
      <c r="K29" s="10"/>
      <c r="L29" s="9">
        <f>IF(K29="","",VLOOKUP(K29,E$39:F163,2))</f>
      </c>
      <c r="M29" s="10"/>
      <c r="N29" s="9">
        <f>IF(M29="","",VLOOKUP(M29,J$39:L163,3))</f>
      </c>
      <c r="O29" s="10"/>
      <c r="P29" s="9">
        <f>IF(O29="","",VLOOKUP(O29,G$39:L163,6))</f>
      </c>
      <c r="Q29" s="10"/>
      <c r="R29" s="9">
        <f>IF(Q29="","",VLOOKUP(Q29,I$39:L163,4))</f>
      </c>
      <c r="S29" s="12">
        <f t="shared" si="0"/>
      </c>
      <c r="T29" s="54"/>
    </row>
    <row r="30" spans="1:20" s="2" customFormat="1" ht="12.75">
      <c r="A30" s="6">
        <f>IF(B30="","",25)</f>
      </c>
      <c r="B30" s="7"/>
      <c r="C30" s="8"/>
      <c r="D30" s="9">
        <f>IF(C30="","",VLOOKUP(C30,Autor!T$5:U195,2))</f>
      </c>
      <c r="E30" s="10"/>
      <c r="F30" s="9">
        <f>IF(E30="","",VLOOKUP(E30,C$39:F164,4))</f>
      </c>
      <c r="G30" s="10"/>
      <c r="H30" s="9">
        <f>IF(G30="","",VLOOKUP(G30,K$39:L164,2))</f>
      </c>
      <c r="I30" s="10"/>
      <c r="J30" s="9">
        <f>IF(I30="","",VLOOKUP(I30,H$39:L164,5))</f>
      </c>
      <c r="K30" s="10"/>
      <c r="L30" s="9">
        <f>IF(K30="","",VLOOKUP(K30,E$39:F164,2))</f>
      </c>
      <c r="M30" s="10"/>
      <c r="N30" s="9">
        <f>IF(M30="","",VLOOKUP(M30,J$39:L164,3))</f>
      </c>
      <c r="O30" s="10"/>
      <c r="P30" s="9">
        <f>IF(O30="","",VLOOKUP(O30,G$39:L164,6))</f>
      </c>
      <c r="Q30" s="10"/>
      <c r="R30" s="9">
        <f>IF(Q30="","",VLOOKUP(Q30,I$39:L164,4))</f>
      </c>
      <c r="S30" s="12">
        <f t="shared" si="0"/>
      </c>
      <c r="T30" s="54"/>
    </row>
    <row r="31" spans="1:20" s="2" customFormat="1" ht="12.75">
      <c r="A31" s="6">
        <f>IF(B31="","",26)</f>
      </c>
      <c r="B31" s="25"/>
      <c r="C31" s="8"/>
      <c r="D31" s="9">
        <f>IF(C31="","",VLOOKUP(C31,Autor!T$5:U196,2))</f>
      </c>
      <c r="E31" s="10"/>
      <c r="F31" s="9">
        <f>IF(E31="","",VLOOKUP(E31,C$39:F165,4))</f>
      </c>
      <c r="G31" s="10"/>
      <c r="H31" s="9">
        <f>IF(G31="","",VLOOKUP(G31,K$39:L165,2))</f>
      </c>
      <c r="I31" s="10"/>
      <c r="J31" s="9">
        <f>IF(I31="","",VLOOKUP(I31,H$39:L165,5))</f>
      </c>
      <c r="K31" s="10"/>
      <c r="L31" s="9">
        <f>IF(K31="","",VLOOKUP(K31,E$39:F165,2))</f>
      </c>
      <c r="M31" s="10"/>
      <c r="N31" s="9">
        <f>IF(M31="","",VLOOKUP(M31,J$39:L165,3))</f>
      </c>
      <c r="O31" s="10"/>
      <c r="P31" s="9">
        <f>IF(O31="","",VLOOKUP(O31,G$39:L165,6))</f>
      </c>
      <c r="Q31" s="10"/>
      <c r="R31" s="9">
        <f>IF(Q31="","",VLOOKUP(Q31,I$39:L165,4))</f>
      </c>
      <c r="S31" s="12">
        <f t="shared" si="0"/>
      </c>
      <c r="T31" s="54"/>
    </row>
    <row r="32" spans="1:20" s="2" customFormat="1" ht="12.75" customHeight="1">
      <c r="A32" s="56" t="s">
        <v>16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4"/>
    </row>
    <row r="33" ht="12.75" customHeight="1" hidden="1"/>
    <row r="34" spans="1:20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6" customFormat="1" ht="12.75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6" customFormat="1" ht="12.75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6" customFormat="1" ht="93" hidden="1">
      <c r="A37" s="14"/>
      <c r="B37" s="14"/>
      <c r="C37" s="16" t="s">
        <v>8</v>
      </c>
      <c r="D37" s="17" t="s">
        <v>25</v>
      </c>
      <c r="E37" s="17" t="s">
        <v>11</v>
      </c>
      <c r="F37" s="16" t="s">
        <v>17</v>
      </c>
      <c r="G37" s="17" t="s">
        <v>18</v>
      </c>
      <c r="H37" s="17" t="s">
        <v>10</v>
      </c>
      <c r="I37" s="17" t="s">
        <v>14</v>
      </c>
      <c r="J37" s="17" t="s">
        <v>12</v>
      </c>
      <c r="K37" s="16" t="s">
        <v>9</v>
      </c>
      <c r="L37" s="16" t="s">
        <v>17</v>
      </c>
      <c r="M37" s="14"/>
      <c r="N37" s="14"/>
      <c r="Q37" s="14"/>
      <c r="R37" s="14"/>
      <c r="S37" s="14"/>
      <c r="T37" s="14"/>
    </row>
    <row r="38" spans="1:20" s="26" customFormat="1" ht="12.75" customHeight="1" hidden="1">
      <c r="A38" s="14"/>
      <c r="B38" s="14"/>
      <c r="C38" s="20" t="s">
        <v>19</v>
      </c>
      <c r="D38" s="27" t="s">
        <v>19</v>
      </c>
      <c r="E38" s="20" t="s">
        <v>19</v>
      </c>
      <c r="F38" s="22" t="s">
        <v>20</v>
      </c>
      <c r="G38" s="20" t="s">
        <v>19</v>
      </c>
      <c r="H38" s="20" t="s">
        <v>21</v>
      </c>
      <c r="I38" s="20" t="s">
        <v>22</v>
      </c>
      <c r="J38" s="20" t="s">
        <v>23</v>
      </c>
      <c r="K38" s="20" t="s">
        <v>22</v>
      </c>
      <c r="L38" s="22" t="s">
        <v>20</v>
      </c>
      <c r="M38" s="14"/>
      <c r="N38" s="14"/>
      <c r="Q38" s="14"/>
      <c r="R38" s="14"/>
      <c r="S38" s="14"/>
      <c r="T38" s="14"/>
    </row>
    <row r="39" spans="1:20" s="26" customFormat="1" ht="12.75" customHeight="1" hidden="1">
      <c r="A39" s="14"/>
      <c r="B39" s="14"/>
      <c r="C39" s="20">
        <v>0</v>
      </c>
      <c r="D39" s="21">
        <v>0</v>
      </c>
      <c r="E39" s="20">
        <v>0</v>
      </c>
      <c r="F39" s="22">
        <v>0</v>
      </c>
      <c r="G39" s="20">
        <v>0</v>
      </c>
      <c r="H39" s="20">
        <v>0</v>
      </c>
      <c r="I39" s="20">
        <v>-100</v>
      </c>
      <c r="J39" s="20">
        <v>0</v>
      </c>
      <c r="K39" s="20">
        <v>0</v>
      </c>
      <c r="L39" s="22">
        <v>0</v>
      </c>
      <c r="M39" s="14"/>
      <c r="N39" s="21"/>
      <c r="Q39" s="14"/>
      <c r="R39" s="14"/>
      <c r="S39" s="14"/>
      <c r="T39" s="14"/>
    </row>
    <row r="40" spans="1:20" s="26" customFormat="1" ht="12.75" customHeight="1" hidden="1">
      <c r="A40" s="14"/>
      <c r="B40" s="14"/>
      <c r="C40" s="31"/>
      <c r="D40" s="29">
        <v>0.10486111111111111</v>
      </c>
      <c r="E40" s="31"/>
      <c r="F40" s="22">
        <v>100</v>
      </c>
      <c r="G40" s="31"/>
      <c r="H40" s="31"/>
      <c r="I40" s="32"/>
      <c r="J40" s="31"/>
      <c r="K40" s="32"/>
      <c r="L40" s="22">
        <v>0</v>
      </c>
      <c r="M40" s="14"/>
      <c r="N40" s="21"/>
      <c r="Q40" s="14"/>
      <c r="R40" s="14"/>
      <c r="S40" s="14"/>
      <c r="T40" s="14"/>
    </row>
    <row r="41" spans="1:20" s="26" customFormat="1" ht="12.75" customHeight="1" hidden="1">
      <c r="A41" s="14"/>
      <c r="B41" s="14"/>
      <c r="C41" s="31"/>
      <c r="D41" s="31"/>
      <c r="E41" s="32">
        <v>0.1</v>
      </c>
      <c r="F41" s="22">
        <v>99</v>
      </c>
      <c r="G41" s="31"/>
      <c r="H41" s="31"/>
      <c r="I41" s="31"/>
      <c r="J41" s="31"/>
      <c r="K41" s="31"/>
      <c r="L41" s="22">
        <v>1</v>
      </c>
      <c r="M41" s="14"/>
      <c r="N41" s="21"/>
      <c r="Q41" s="14"/>
      <c r="R41" s="14"/>
      <c r="S41" s="14"/>
      <c r="T41" s="14"/>
    </row>
    <row r="42" spans="1:20" s="26" customFormat="1" ht="12.75" customHeight="1" hidden="1">
      <c r="A42" s="14"/>
      <c r="B42" s="14"/>
      <c r="C42" s="31"/>
      <c r="D42" s="29">
        <v>0.10555555555555556</v>
      </c>
      <c r="E42" s="31"/>
      <c r="F42" s="22">
        <v>98</v>
      </c>
      <c r="G42" s="31"/>
      <c r="H42" s="32">
        <v>6</v>
      </c>
      <c r="I42" s="32">
        <v>-27</v>
      </c>
      <c r="J42" s="31"/>
      <c r="K42" s="32">
        <v>119</v>
      </c>
      <c r="L42" s="22">
        <v>2</v>
      </c>
      <c r="M42" s="14"/>
      <c r="N42" s="21"/>
      <c r="Q42" s="14"/>
      <c r="R42" s="14"/>
      <c r="S42" s="14"/>
      <c r="T42" s="14"/>
    </row>
    <row r="43" spans="1:20" s="26" customFormat="1" ht="12.75" customHeight="1" hidden="1">
      <c r="A43" s="14"/>
      <c r="B43" s="14"/>
      <c r="C43" s="31"/>
      <c r="D43" s="31"/>
      <c r="E43" s="32">
        <v>7.3</v>
      </c>
      <c r="F43" s="22">
        <v>97</v>
      </c>
      <c r="G43" s="31"/>
      <c r="H43" s="31"/>
      <c r="I43" s="31"/>
      <c r="J43" s="31"/>
      <c r="K43" s="31"/>
      <c r="L43" s="22">
        <v>3</v>
      </c>
      <c r="M43" s="14"/>
      <c r="N43" s="21"/>
      <c r="Q43" s="14"/>
      <c r="R43" s="14"/>
      <c r="S43" s="14"/>
      <c r="T43" s="14"/>
    </row>
    <row r="44" spans="1:20" s="26" customFormat="1" ht="12.75" customHeight="1" hidden="1">
      <c r="A44" s="14"/>
      <c r="B44" s="14"/>
      <c r="C44" s="32">
        <v>0.1</v>
      </c>
      <c r="D44" s="29">
        <v>0.10625</v>
      </c>
      <c r="E44" s="31"/>
      <c r="F44" s="22">
        <v>96</v>
      </c>
      <c r="G44" s="31"/>
      <c r="H44" s="31"/>
      <c r="I44" s="32">
        <v>-26</v>
      </c>
      <c r="J44" s="31"/>
      <c r="K44" s="32">
        <v>120</v>
      </c>
      <c r="L44" s="22">
        <v>4</v>
      </c>
      <c r="M44" s="14"/>
      <c r="N44" s="21"/>
      <c r="Q44" s="14"/>
      <c r="R44" s="14"/>
      <c r="S44" s="14"/>
      <c r="T44" s="14"/>
    </row>
    <row r="45" spans="1:20" s="26" customFormat="1" ht="12.75" customHeight="1" hidden="1">
      <c r="A45" s="14"/>
      <c r="B45" s="14"/>
      <c r="C45" s="31"/>
      <c r="D45" s="31"/>
      <c r="E45" s="32">
        <v>7.4</v>
      </c>
      <c r="F45" s="22">
        <v>95</v>
      </c>
      <c r="G45" s="31"/>
      <c r="H45" s="32">
        <v>7</v>
      </c>
      <c r="I45" s="31"/>
      <c r="J45" s="31"/>
      <c r="K45" s="31"/>
      <c r="L45" s="22">
        <v>5</v>
      </c>
      <c r="M45" s="14"/>
      <c r="N45" s="21"/>
      <c r="Q45" s="14"/>
      <c r="R45" s="14"/>
      <c r="S45" s="14"/>
      <c r="T45" s="14"/>
    </row>
    <row r="46" spans="1:20" s="26" customFormat="1" ht="12.75" customHeight="1" hidden="1">
      <c r="A46" s="14"/>
      <c r="B46" s="14"/>
      <c r="C46" s="31"/>
      <c r="D46" s="29">
        <v>0.10694444444444444</v>
      </c>
      <c r="E46" s="31"/>
      <c r="F46" s="22">
        <v>94</v>
      </c>
      <c r="G46" s="31"/>
      <c r="H46" s="31"/>
      <c r="I46" s="32">
        <v>-25</v>
      </c>
      <c r="J46" s="32">
        <v>9</v>
      </c>
      <c r="K46" s="32">
        <v>121</v>
      </c>
      <c r="L46" s="22">
        <v>6</v>
      </c>
      <c r="M46" s="14"/>
      <c r="N46" s="21"/>
      <c r="Q46" s="14"/>
      <c r="R46" s="14"/>
      <c r="S46" s="14"/>
      <c r="T46" s="14"/>
    </row>
    <row r="47" spans="1:20" s="26" customFormat="1" ht="12.75" customHeight="1" hidden="1">
      <c r="A47" s="14"/>
      <c r="B47" s="14"/>
      <c r="C47" s="31"/>
      <c r="D47" s="31"/>
      <c r="E47" s="32">
        <v>7.5</v>
      </c>
      <c r="F47" s="22">
        <v>93</v>
      </c>
      <c r="G47" s="31"/>
      <c r="H47" s="31"/>
      <c r="I47" s="31"/>
      <c r="J47" s="31"/>
      <c r="K47" s="32">
        <v>122</v>
      </c>
      <c r="L47" s="22">
        <v>7</v>
      </c>
      <c r="M47" s="14"/>
      <c r="N47" s="21"/>
      <c r="Q47" s="14"/>
      <c r="R47" s="14"/>
      <c r="S47" s="14"/>
      <c r="T47" s="14"/>
    </row>
    <row r="48" spans="1:20" s="26" customFormat="1" ht="12.75" customHeight="1" hidden="1">
      <c r="A48" s="14"/>
      <c r="B48" s="14"/>
      <c r="C48" s="31"/>
      <c r="D48" s="29">
        <v>0.1076388888888889</v>
      </c>
      <c r="E48" s="31"/>
      <c r="F48" s="22">
        <v>92</v>
      </c>
      <c r="G48" s="31"/>
      <c r="H48" s="32">
        <v>8</v>
      </c>
      <c r="I48" s="32">
        <v>-24</v>
      </c>
      <c r="J48" s="31"/>
      <c r="K48" s="32">
        <v>123</v>
      </c>
      <c r="L48" s="22">
        <v>8</v>
      </c>
      <c r="M48" s="14"/>
      <c r="N48" s="21"/>
      <c r="Q48" s="14"/>
      <c r="R48" s="14"/>
      <c r="S48" s="14"/>
      <c r="T48" s="14"/>
    </row>
    <row r="49" spans="1:20" s="26" customFormat="1" ht="12.75" customHeight="1" hidden="1">
      <c r="A49" s="14"/>
      <c r="B49" s="14"/>
      <c r="C49" s="32">
        <v>5.5</v>
      </c>
      <c r="D49" s="31"/>
      <c r="E49" s="32">
        <v>7.6</v>
      </c>
      <c r="F49" s="22">
        <v>91</v>
      </c>
      <c r="G49" s="31"/>
      <c r="H49" s="31"/>
      <c r="I49" s="31"/>
      <c r="J49" s="31"/>
      <c r="K49" s="32">
        <v>124</v>
      </c>
      <c r="L49" s="22">
        <v>9</v>
      </c>
      <c r="M49" s="14"/>
      <c r="N49" s="21"/>
      <c r="Q49" s="14"/>
      <c r="R49" s="14"/>
      <c r="S49" s="14"/>
      <c r="T49" s="14"/>
    </row>
    <row r="50" spans="1:20" s="26" customFormat="1" ht="12.75" customHeight="1" hidden="1">
      <c r="A50" s="14"/>
      <c r="B50" s="14"/>
      <c r="C50" s="31"/>
      <c r="D50" s="29">
        <v>0.10833333333333334</v>
      </c>
      <c r="E50" s="31"/>
      <c r="F50" s="22">
        <v>90</v>
      </c>
      <c r="G50" s="31"/>
      <c r="H50" s="31"/>
      <c r="I50" s="32">
        <v>-23</v>
      </c>
      <c r="J50" s="31"/>
      <c r="K50" s="32">
        <v>125</v>
      </c>
      <c r="L50" s="22">
        <v>10</v>
      </c>
      <c r="M50" s="14"/>
      <c r="N50" s="21"/>
      <c r="Q50" s="14"/>
      <c r="R50" s="14"/>
      <c r="S50" s="14"/>
      <c r="T50" s="14"/>
    </row>
    <row r="51" spans="1:20" s="26" customFormat="1" ht="12.75" customHeight="1" hidden="1">
      <c r="A51" s="14"/>
      <c r="B51" s="14"/>
      <c r="C51" s="31"/>
      <c r="D51" s="31"/>
      <c r="E51" s="32">
        <v>7.7</v>
      </c>
      <c r="F51" s="22">
        <v>89</v>
      </c>
      <c r="G51" s="31"/>
      <c r="H51" s="32">
        <v>9</v>
      </c>
      <c r="I51" s="31"/>
      <c r="J51" s="32">
        <v>10</v>
      </c>
      <c r="K51" s="32">
        <v>126</v>
      </c>
      <c r="L51" s="22">
        <v>11</v>
      </c>
      <c r="M51" s="14"/>
      <c r="N51" s="21"/>
      <c r="Q51" s="14"/>
      <c r="R51" s="14"/>
      <c r="S51" s="14"/>
      <c r="T51" s="14"/>
    </row>
    <row r="52" spans="1:20" s="26" customFormat="1" ht="12.75" customHeight="1" hidden="1">
      <c r="A52" s="14"/>
      <c r="B52" s="14"/>
      <c r="C52" s="31"/>
      <c r="D52" s="29">
        <v>0.10902777777777778</v>
      </c>
      <c r="E52" s="31"/>
      <c r="F52" s="22">
        <v>88</v>
      </c>
      <c r="G52" s="31"/>
      <c r="H52" s="31"/>
      <c r="I52" s="32">
        <v>-22</v>
      </c>
      <c r="J52" s="31"/>
      <c r="K52" s="32">
        <v>127</v>
      </c>
      <c r="L52" s="22">
        <v>12</v>
      </c>
      <c r="M52" s="14"/>
      <c r="N52" s="21"/>
      <c r="Q52" s="14"/>
      <c r="R52" s="14"/>
      <c r="S52" s="14"/>
      <c r="T52" s="14"/>
    </row>
    <row r="53" spans="1:20" s="26" customFormat="1" ht="12.75" customHeight="1" hidden="1">
      <c r="A53" s="14"/>
      <c r="B53" s="14"/>
      <c r="C53" s="32">
        <v>5.6</v>
      </c>
      <c r="D53" s="29">
        <v>0.10972222222222222</v>
      </c>
      <c r="E53" s="32">
        <v>7.8</v>
      </c>
      <c r="F53" s="22">
        <v>87</v>
      </c>
      <c r="G53" s="31"/>
      <c r="H53" s="31"/>
      <c r="I53" s="31"/>
      <c r="J53" s="31"/>
      <c r="K53" s="32">
        <v>128</v>
      </c>
      <c r="L53" s="22">
        <v>13</v>
      </c>
      <c r="M53" s="14"/>
      <c r="N53" s="21"/>
      <c r="Q53" s="14"/>
      <c r="R53" s="14"/>
      <c r="S53" s="14"/>
      <c r="T53" s="14"/>
    </row>
    <row r="54" spans="1:20" s="26" customFormat="1" ht="12.75" customHeight="1" hidden="1">
      <c r="A54" s="14"/>
      <c r="B54" s="14"/>
      <c r="C54" s="31"/>
      <c r="D54" s="29">
        <v>0.11041666666666666</v>
      </c>
      <c r="E54" s="31"/>
      <c r="F54" s="22">
        <v>86</v>
      </c>
      <c r="G54" s="31"/>
      <c r="H54" s="32">
        <v>10</v>
      </c>
      <c r="I54" s="32">
        <v>-21</v>
      </c>
      <c r="J54" s="31"/>
      <c r="K54" s="32">
        <v>129</v>
      </c>
      <c r="L54" s="22">
        <v>14</v>
      </c>
      <c r="M54" s="14"/>
      <c r="N54" s="21"/>
      <c r="Q54" s="14"/>
      <c r="R54" s="14"/>
      <c r="S54" s="14"/>
      <c r="T54" s="14"/>
    </row>
    <row r="55" spans="1:20" s="26" customFormat="1" ht="12.75" customHeight="1" hidden="1">
      <c r="A55" s="14"/>
      <c r="B55" s="14"/>
      <c r="C55" s="31"/>
      <c r="D55" s="29">
        <v>0.1111111111111111</v>
      </c>
      <c r="E55" s="32">
        <v>7.9</v>
      </c>
      <c r="F55" s="22">
        <v>85</v>
      </c>
      <c r="G55" s="31"/>
      <c r="H55" s="31"/>
      <c r="I55" s="31"/>
      <c r="J55" s="32">
        <v>11</v>
      </c>
      <c r="K55" s="32">
        <v>130</v>
      </c>
      <c r="L55" s="22">
        <v>15</v>
      </c>
      <c r="M55" s="14"/>
      <c r="N55" s="21"/>
      <c r="Q55" s="14"/>
      <c r="R55" s="14"/>
      <c r="S55" s="14"/>
      <c r="T55" s="14"/>
    </row>
    <row r="56" spans="1:20" s="26" customFormat="1" ht="12.75" customHeight="1" hidden="1">
      <c r="A56" s="14"/>
      <c r="B56" s="14"/>
      <c r="C56" s="32">
        <v>5.7</v>
      </c>
      <c r="D56" s="29">
        <v>0.11180555555555556</v>
      </c>
      <c r="E56" s="31"/>
      <c r="F56" s="22">
        <v>84</v>
      </c>
      <c r="G56" s="31"/>
      <c r="H56" s="31"/>
      <c r="I56" s="32">
        <v>-20</v>
      </c>
      <c r="J56" s="31"/>
      <c r="K56" s="32">
        <v>131</v>
      </c>
      <c r="L56" s="22">
        <v>16</v>
      </c>
      <c r="M56" s="14"/>
      <c r="N56" s="21"/>
      <c r="Q56" s="14"/>
      <c r="R56" s="14"/>
      <c r="S56" s="14"/>
      <c r="T56" s="14"/>
    </row>
    <row r="57" spans="1:20" s="26" customFormat="1" ht="12.75" customHeight="1" hidden="1">
      <c r="A57" s="14"/>
      <c r="B57" s="14"/>
      <c r="C57" s="31"/>
      <c r="D57" s="29">
        <v>0.11319444444444444</v>
      </c>
      <c r="E57" s="32">
        <v>8</v>
      </c>
      <c r="F57" s="22">
        <v>83</v>
      </c>
      <c r="G57" s="31"/>
      <c r="H57" s="32">
        <v>11</v>
      </c>
      <c r="I57" s="32">
        <v>-19</v>
      </c>
      <c r="J57" s="31"/>
      <c r="K57" s="32">
        <v>132</v>
      </c>
      <c r="L57" s="22">
        <v>17</v>
      </c>
      <c r="M57" s="14"/>
      <c r="N57" s="21"/>
      <c r="Q57" s="14"/>
      <c r="R57" s="14"/>
      <c r="S57" s="14"/>
      <c r="T57" s="14"/>
    </row>
    <row r="58" spans="1:20" s="26" customFormat="1" ht="12.75" customHeight="1" hidden="1">
      <c r="A58" s="14"/>
      <c r="B58" s="14"/>
      <c r="C58" s="31"/>
      <c r="D58" s="29">
        <v>0.11388888888888889</v>
      </c>
      <c r="E58" s="32">
        <v>8.1</v>
      </c>
      <c r="F58" s="22">
        <v>82</v>
      </c>
      <c r="G58" s="31"/>
      <c r="H58" s="31"/>
      <c r="I58" s="31"/>
      <c r="J58" s="32">
        <v>12</v>
      </c>
      <c r="K58" s="32">
        <v>133</v>
      </c>
      <c r="L58" s="22">
        <v>18</v>
      </c>
      <c r="M58" s="14"/>
      <c r="N58" s="21"/>
      <c r="Q58" s="14"/>
      <c r="R58" s="14"/>
      <c r="S58" s="14"/>
      <c r="T58" s="14"/>
    </row>
    <row r="59" spans="1:20" s="26" customFormat="1" ht="12.75" customHeight="1" hidden="1">
      <c r="A59" s="14"/>
      <c r="B59" s="14"/>
      <c r="C59" s="43">
        <v>5.8</v>
      </c>
      <c r="D59" s="29">
        <v>0.11527777777777777</v>
      </c>
      <c r="E59" s="32">
        <v>8.2</v>
      </c>
      <c r="F59" s="22">
        <v>81</v>
      </c>
      <c r="G59" s="31"/>
      <c r="H59" s="31"/>
      <c r="I59" s="32">
        <v>-18</v>
      </c>
      <c r="J59" s="31"/>
      <c r="K59" s="32">
        <v>134</v>
      </c>
      <c r="L59" s="22">
        <v>19</v>
      </c>
      <c r="M59" s="14"/>
      <c r="N59" s="21"/>
      <c r="Q59" s="14"/>
      <c r="R59" s="14"/>
      <c r="S59" s="14"/>
      <c r="T59" s="14"/>
    </row>
    <row r="60" spans="1:20" s="26" customFormat="1" ht="12.75" customHeight="1" hidden="1">
      <c r="A60" s="14"/>
      <c r="B60" s="14"/>
      <c r="C60" s="31"/>
      <c r="D60" s="29">
        <v>0.11666666666666665</v>
      </c>
      <c r="E60" s="32">
        <v>8.3</v>
      </c>
      <c r="F60" s="22">
        <v>80</v>
      </c>
      <c r="G60" s="31"/>
      <c r="H60" s="32">
        <v>12</v>
      </c>
      <c r="I60" s="32">
        <v>-17</v>
      </c>
      <c r="J60" s="32">
        <v>13</v>
      </c>
      <c r="K60" s="32">
        <v>136</v>
      </c>
      <c r="L60" s="22">
        <v>20</v>
      </c>
      <c r="M60" s="14"/>
      <c r="N60" s="21"/>
      <c r="Q60" s="14"/>
      <c r="R60" s="14"/>
      <c r="S60" s="14"/>
      <c r="T60" s="14"/>
    </row>
    <row r="61" spans="1:20" s="26" customFormat="1" ht="12.75" customHeight="1" hidden="1">
      <c r="A61" s="14"/>
      <c r="B61" s="14"/>
      <c r="C61" s="31"/>
      <c r="D61" s="29">
        <v>0.11805555555555557</v>
      </c>
      <c r="E61" s="32">
        <v>8.4</v>
      </c>
      <c r="F61" s="22">
        <v>79</v>
      </c>
      <c r="G61" s="31"/>
      <c r="H61" s="31"/>
      <c r="I61" s="32">
        <v>-16</v>
      </c>
      <c r="J61" s="32">
        <v>14</v>
      </c>
      <c r="K61" s="32">
        <v>138</v>
      </c>
      <c r="L61" s="22">
        <v>21</v>
      </c>
      <c r="M61" s="14"/>
      <c r="N61" s="21"/>
      <c r="Q61" s="14"/>
      <c r="R61" s="14"/>
      <c r="S61" s="14"/>
      <c r="T61" s="14"/>
    </row>
    <row r="62" spans="1:20" s="26" customFormat="1" ht="12.75" customHeight="1" hidden="1">
      <c r="A62" s="14"/>
      <c r="B62" s="14"/>
      <c r="C62" s="32">
        <v>5.9</v>
      </c>
      <c r="D62" s="29">
        <v>0.11875</v>
      </c>
      <c r="E62" s="32">
        <v>8.5</v>
      </c>
      <c r="F62" s="22">
        <v>78</v>
      </c>
      <c r="G62" s="31"/>
      <c r="H62" s="32">
        <v>13</v>
      </c>
      <c r="I62" s="31"/>
      <c r="J62" s="32">
        <v>15</v>
      </c>
      <c r="K62" s="32">
        <v>140</v>
      </c>
      <c r="L62" s="22">
        <v>22</v>
      </c>
      <c r="M62" s="14"/>
      <c r="N62" s="21"/>
      <c r="Q62" s="14"/>
      <c r="R62" s="14"/>
      <c r="S62" s="14"/>
      <c r="T62" s="14"/>
    </row>
    <row r="63" spans="1:20" s="26" customFormat="1" ht="12.75" customHeight="1" hidden="1">
      <c r="A63" s="14"/>
      <c r="B63" s="14"/>
      <c r="C63" s="31"/>
      <c r="D63" s="29">
        <v>0.11944444444444445</v>
      </c>
      <c r="E63" s="32">
        <v>8.6</v>
      </c>
      <c r="F63" s="22">
        <v>77</v>
      </c>
      <c r="G63" s="31"/>
      <c r="H63" s="31"/>
      <c r="I63" s="32">
        <v>-15</v>
      </c>
      <c r="J63" s="31"/>
      <c r="K63" s="32">
        <v>142</v>
      </c>
      <c r="L63" s="22">
        <v>23</v>
      </c>
      <c r="M63" s="14"/>
      <c r="N63" s="21"/>
      <c r="Q63" s="14"/>
      <c r="R63" s="14"/>
      <c r="S63" s="14"/>
      <c r="T63" s="14"/>
    </row>
    <row r="64" spans="1:20" s="26" customFormat="1" ht="12.75" customHeight="1" hidden="1">
      <c r="A64" s="14"/>
      <c r="B64" s="14"/>
      <c r="C64" s="32">
        <v>6</v>
      </c>
      <c r="D64" s="29">
        <v>0.12083333333333333</v>
      </c>
      <c r="E64" s="32">
        <v>8.7</v>
      </c>
      <c r="F64" s="22">
        <v>76</v>
      </c>
      <c r="G64" s="31"/>
      <c r="H64" s="31"/>
      <c r="I64" s="32">
        <v>-14</v>
      </c>
      <c r="J64" s="32">
        <v>16</v>
      </c>
      <c r="K64" s="32">
        <v>144</v>
      </c>
      <c r="L64" s="22">
        <v>24</v>
      </c>
      <c r="M64" s="14"/>
      <c r="N64" s="21"/>
      <c r="Q64" s="14"/>
      <c r="R64" s="14"/>
      <c r="S64" s="14"/>
      <c r="T64" s="14"/>
    </row>
    <row r="65" spans="1:20" s="26" customFormat="1" ht="12.75" customHeight="1" hidden="1">
      <c r="A65" s="14"/>
      <c r="B65" s="14"/>
      <c r="C65" s="31"/>
      <c r="D65" s="29">
        <v>0.12222222222222223</v>
      </c>
      <c r="E65" s="32">
        <v>8.8</v>
      </c>
      <c r="F65" s="22">
        <v>75</v>
      </c>
      <c r="G65" s="31"/>
      <c r="H65" s="32">
        <v>14</v>
      </c>
      <c r="I65" s="32">
        <v>-13</v>
      </c>
      <c r="J65" s="32">
        <v>17</v>
      </c>
      <c r="K65" s="32">
        <v>146</v>
      </c>
      <c r="L65" s="22">
        <v>25</v>
      </c>
      <c r="M65" s="14"/>
      <c r="N65" s="21"/>
      <c r="Q65" s="14"/>
      <c r="R65" s="14"/>
      <c r="S65" s="14"/>
      <c r="T65" s="14"/>
    </row>
    <row r="66" spans="1:20" s="26" customFormat="1" ht="12.75" customHeight="1" hidden="1">
      <c r="A66" s="14"/>
      <c r="B66" s="14"/>
      <c r="C66" s="32">
        <v>6.1</v>
      </c>
      <c r="D66" s="29">
        <v>0.12361111111111112</v>
      </c>
      <c r="E66" s="32">
        <v>8.9</v>
      </c>
      <c r="F66" s="22">
        <v>74</v>
      </c>
      <c r="G66" s="31"/>
      <c r="H66" s="31"/>
      <c r="I66" s="31"/>
      <c r="J66" s="32">
        <v>18</v>
      </c>
      <c r="K66" s="32">
        <v>148</v>
      </c>
      <c r="L66" s="22">
        <v>26</v>
      </c>
      <c r="M66" s="14"/>
      <c r="N66" s="21"/>
      <c r="Q66" s="14"/>
      <c r="R66" s="14"/>
      <c r="S66" s="14"/>
      <c r="T66" s="14"/>
    </row>
    <row r="67" spans="1:20" s="26" customFormat="1" ht="12.75" customHeight="1" hidden="1">
      <c r="A67" s="14"/>
      <c r="B67" s="14"/>
      <c r="C67" s="31"/>
      <c r="D67" s="29">
        <v>0.12430555555555556</v>
      </c>
      <c r="E67" s="32">
        <v>9</v>
      </c>
      <c r="F67" s="22">
        <v>73</v>
      </c>
      <c r="G67" s="31"/>
      <c r="H67" s="32">
        <v>15</v>
      </c>
      <c r="I67" s="32">
        <v>-12</v>
      </c>
      <c r="J67" s="32">
        <v>19</v>
      </c>
      <c r="K67" s="32">
        <v>150</v>
      </c>
      <c r="L67" s="22">
        <v>27</v>
      </c>
      <c r="M67" s="14"/>
      <c r="N67" s="21"/>
      <c r="Q67" s="14"/>
      <c r="R67" s="14"/>
      <c r="S67" s="14"/>
      <c r="T67" s="14"/>
    </row>
    <row r="68" spans="1:20" s="26" customFormat="1" ht="12.75" customHeight="1" hidden="1">
      <c r="A68" s="14"/>
      <c r="B68" s="14"/>
      <c r="C68" s="32">
        <v>6.2</v>
      </c>
      <c r="D68" s="29">
        <v>0.12569444444444444</v>
      </c>
      <c r="E68" s="32">
        <v>9.1</v>
      </c>
      <c r="F68" s="22">
        <v>72</v>
      </c>
      <c r="G68" s="31"/>
      <c r="H68" s="31"/>
      <c r="I68" s="32">
        <v>-11</v>
      </c>
      <c r="J68" s="32">
        <v>20</v>
      </c>
      <c r="K68" s="32">
        <v>152</v>
      </c>
      <c r="L68" s="22">
        <v>28</v>
      </c>
      <c r="M68" s="14"/>
      <c r="N68" s="21"/>
      <c r="Q68" s="14"/>
      <c r="R68" s="14"/>
      <c r="S68" s="14"/>
      <c r="T68" s="14"/>
    </row>
    <row r="69" spans="1:20" s="26" customFormat="1" ht="12.75" customHeight="1" hidden="1">
      <c r="A69" s="14"/>
      <c r="B69" s="14"/>
      <c r="C69" s="31"/>
      <c r="D69" s="29">
        <v>0.12708333333333333</v>
      </c>
      <c r="E69" s="32">
        <v>9.2</v>
      </c>
      <c r="F69" s="22">
        <v>71</v>
      </c>
      <c r="G69" s="31"/>
      <c r="H69" s="32">
        <v>16</v>
      </c>
      <c r="I69" s="32">
        <v>-10</v>
      </c>
      <c r="J69" s="32">
        <v>21</v>
      </c>
      <c r="K69" s="32">
        <v>154</v>
      </c>
      <c r="L69" s="22">
        <v>29</v>
      </c>
      <c r="M69" s="14"/>
      <c r="N69" s="21"/>
      <c r="Q69" s="14"/>
      <c r="R69" s="14"/>
      <c r="S69" s="14"/>
      <c r="T69" s="14"/>
    </row>
    <row r="70" spans="1:20" s="26" customFormat="1" ht="12.75" customHeight="1" hidden="1">
      <c r="A70" s="14"/>
      <c r="B70" s="14"/>
      <c r="C70" s="32">
        <v>6.3</v>
      </c>
      <c r="D70" s="29">
        <v>0.12847222222222224</v>
      </c>
      <c r="E70" s="32">
        <v>9.3</v>
      </c>
      <c r="F70" s="22">
        <v>70</v>
      </c>
      <c r="G70" s="31"/>
      <c r="H70" s="31"/>
      <c r="I70" s="32">
        <v>-9</v>
      </c>
      <c r="J70" s="32">
        <v>22</v>
      </c>
      <c r="K70" s="32">
        <v>156</v>
      </c>
      <c r="L70" s="22">
        <v>30</v>
      </c>
      <c r="M70" s="14"/>
      <c r="N70" s="21"/>
      <c r="Q70" s="14"/>
      <c r="R70" s="14"/>
      <c r="S70" s="14"/>
      <c r="T70" s="14"/>
    </row>
    <row r="71" spans="1:20" s="26" customFormat="1" ht="12.75" customHeight="1" hidden="1">
      <c r="A71" s="14"/>
      <c r="B71" s="14"/>
      <c r="C71" s="31"/>
      <c r="D71" s="29">
        <v>0.12986111111111112</v>
      </c>
      <c r="E71" s="32">
        <v>9.4</v>
      </c>
      <c r="F71" s="22">
        <v>69</v>
      </c>
      <c r="G71" s="31"/>
      <c r="H71" s="32">
        <v>17</v>
      </c>
      <c r="I71" s="31"/>
      <c r="J71" s="31"/>
      <c r="K71" s="32">
        <v>158</v>
      </c>
      <c r="L71" s="22">
        <v>31</v>
      </c>
      <c r="M71" s="14"/>
      <c r="N71" s="21"/>
      <c r="Q71" s="14"/>
      <c r="R71" s="14"/>
      <c r="S71" s="14"/>
      <c r="T71" s="14"/>
    </row>
    <row r="72" spans="1:20" s="26" customFormat="1" ht="12.75" customHeight="1" hidden="1">
      <c r="A72" s="14"/>
      <c r="B72" s="14"/>
      <c r="C72" s="32">
        <v>6.4</v>
      </c>
      <c r="D72" s="29">
        <v>0.13125</v>
      </c>
      <c r="E72" s="32">
        <v>9.5</v>
      </c>
      <c r="F72" s="22">
        <v>68</v>
      </c>
      <c r="G72" s="31"/>
      <c r="H72" s="31"/>
      <c r="I72" s="32">
        <v>-8</v>
      </c>
      <c r="J72" s="32">
        <v>23</v>
      </c>
      <c r="K72" s="32">
        <v>160</v>
      </c>
      <c r="L72" s="22">
        <v>32</v>
      </c>
      <c r="M72" s="14"/>
      <c r="N72" s="21"/>
      <c r="Q72" s="14"/>
      <c r="R72" s="14"/>
      <c r="S72" s="14"/>
      <c r="T72" s="14"/>
    </row>
    <row r="73" spans="1:20" s="26" customFormat="1" ht="12.75" customHeight="1" hidden="1">
      <c r="A73" s="14"/>
      <c r="B73" s="14"/>
      <c r="C73" s="32">
        <v>6.5</v>
      </c>
      <c r="D73" s="29">
        <v>0.13333333333333333</v>
      </c>
      <c r="E73" s="32">
        <v>9.6</v>
      </c>
      <c r="F73" s="22">
        <v>67</v>
      </c>
      <c r="G73" s="31"/>
      <c r="H73" s="32">
        <v>18</v>
      </c>
      <c r="I73" s="32">
        <v>-7</v>
      </c>
      <c r="J73" s="32">
        <v>24</v>
      </c>
      <c r="K73" s="32">
        <v>163</v>
      </c>
      <c r="L73" s="22">
        <v>33</v>
      </c>
      <c r="M73" s="14"/>
      <c r="N73" s="21"/>
      <c r="Q73" s="14"/>
      <c r="R73" s="14"/>
      <c r="S73" s="14"/>
      <c r="T73" s="14"/>
    </row>
    <row r="74" spans="1:20" s="26" customFormat="1" ht="12.75" customHeight="1" hidden="1">
      <c r="A74" s="14"/>
      <c r="B74" s="14"/>
      <c r="C74" s="32">
        <v>6.6</v>
      </c>
      <c r="D74" s="29">
        <v>0.13541666666666666</v>
      </c>
      <c r="E74" s="32">
        <v>9.7</v>
      </c>
      <c r="F74" s="22">
        <v>66</v>
      </c>
      <c r="G74" s="31"/>
      <c r="H74" s="31"/>
      <c r="I74" s="32">
        <v>-6</v>
      </c>
      <c r="J74" s="32">
        <v>25</v>
      </c>
      <c r="K74" s="32">
        <v>165</v>
      </c>
      <c r="L74" s="22">
        <v>34</v>
      </c>
      <c r="M74" s="14"/>
      <c r="N74" s="21"/>
      <c r="Q74" s="14"/>
      <c r="R74" s="14"/>
      <c r="S74" s="14"/>
      <c r="T74" s="14"/>
    </row>
    <row r="75" spans="1:20" s="26" customFormat="1" ht="12.75" customHeight="1" hidden="1">
      <c r="A75" s="14"/>
      <c r="B75" s="14"/>
      <c r="C75" s="31"/>
      <c r="D75" s="29">
        <v>0.1375</v>
      </c>
      <c r="E75" s="32">
        <v>9.8</v>
      </c>
      <c r="F75" s="22">
        <v>65</v>
      </c>
      <c r="G75" s="31"/>
      <c r="H75" s="31"/>
      <c r="I75" s="31"/>
      <c r="J75" s="32">
        <v>26</v>
      </c>
      <c r="K75" s="32">
        <v>168</v>
      </c>
      <c r="L75" s="22">
        <v>35</v>
      </c>
      <c r="M75" s="14"/>
      <c r="N75" s="21"/>
      <c r="Q75" s="14"/>
      <c r="R75" s="14"/>
      <c r="S75" s="14"/>
      <c r="T75" s="14"/>
    </row>
    <row r="76" spans="1:20" s="26" customFormat="1" ht="12.75" customHeight="1" hidden="1">
      <c r="A76" s="14"/>
      <c r="B76" s="14"/>
      <c r="C76" s="32">
        <v>6.7</v>
      </c>
      <c r="D76" s="29">
        <v>0.1388888888888889</v>
      </c>
      <c r="E76" s="32">
        <v>9.9</v>
      </c>
      <c r="F76" s="22">
        <v>64</v>
      </c>
      <c r="G76" s="31"/>
      <c r="H76" s="32">
        <v>19</v>
      </c>
      <c r="I76" s="32">
        <v>-5</v>
      </c>
      <c r="J76" s="32">
        <v>27</v>
      </c>
      <c r="K76" s="32">
        <v>170</v>
      </c>
      <c r="L76" s="22">
        <v>36</v>
      </c>
      <c r="M76" s="14"/>
      <c r="N76" s="21"/>
      <c r="Q76" s="14"/>
      <c r="R76" s="14"/>
      <c r="S76" s="14"/>
      <c r="T76" s="14"/>
    </row>
    <row r="77" spans="1:20" s="26" customFormat="1" ht="12.75" customHeight="1" hidden="1">
      <c r="A77" s="14"/>
      <c r="B77" s="14"/>
      <c r="C77" s="32">
        <v>6.8</v>
      </c>
      <c r="D77" s="29">
        <v>0.14097222222222222</v>
      </c>
      <c r="E77" s="32">
        <v>10</v>
      </c>
      <c r="F77" s="22">
        <v>63</v>
      </c>
      <c r="G77" s="31"/>
      <c r="H77" s="31"/>
      <c r="I77" s="32">
        <v>-4</v>
      </c>
      <c r="J77" s="32">
        <v>28</v>
      </c>
      <c r="K77" s="32">
        <v>173</v>
      </c>
      <c r="L77" s="22">
        <v>37</v>
      </c>
      <c r="M77" s="14"/>
      <c r="N77" s="21"/>
      <c r="Q77" s="14"/>
      <c r="R77" s="14"/>
      <c r="S77" s="14"/>
      <c r="T77" s="14"/>
    </row>
    <row r="78" spans="1:20" s="26" customFormat="1" ht="12.75" customHeight="1" hidden="1">
      <c r="A78" s="14"/>
      <c r="B78" s="14"/>
      <c r="C78" s="31"/>
      <c r="D78" s="29">
        <v>0.14305555555555557</v>
      </c>
      <c r="E78" s="32">
        <v>10.1</v>
      </c>
      <c r="F78" s="22">
        <v>62</v>
      </c>
      <c r="G78" s="31"/>
      <c r="H78" s="32">
        <v>20</v>
      </c>
      <c r="I78" s="32">
        <v>-3</v>
      </c>
      <c r="J78" s="32">
        <v>29</v>
      </c>
      <c r="K78" s="32">
        <v>175</v>
      </c>
      <c r="L78" s="22">
        <v>38</v>
      </c>
      <c r="M78" s="14"/>
      <c r="N78" s="21"/>
      <c r="Q78" s="14"/>
      <c r="R78" s="14"/>
      <c r="S78" s="14"/>
      <c r="T78" s="14"/>
    </row>
    <row r="79" spans="1:20" s="26" customFormat="1" ht="12.75" customHeight="1" hidden="1">
      <c r="A79" s="14"/>
      <c r="B79" s="14"/>
      <c r="C79" s="32">
        <v>6.9</v>
      </c>
      <c r="D79" s="29">
        <v>0.1451388888888889</v>
      </c>
      <c r="E79" s="32">
        <v>10.2</v>
      </c>
      <c r="F79" s="22">
        <v>61</v>
      </c>
      <c r="G79" s="32">
        <v>1</v>
      </c>
      <c r="H79" s="31"/>
      <c r="I79" s="31"/>
      <c r="J79" s="32">
        <v>30</v>
      </c>
      <c r="K79" s="32">
        <v>178</v>
      </c>
      <c r="L79" s="22">
        <v>39</v>
      </c>
      <c r="M79" s="14"/>
      <c r="N79" s="21"/>
      <c r="Q79" s="14"/>
      <c r="R79" s="14"/>
      <c r="S79" s="14"/>
      <c r="T79" s="14"/>
    </row>
    <row r="80" spans="1:20" s="26" customFormat="1" ht="12.75" customHeight="1" hidden="1">
      <c r="A80" s="14"/>
      <c r="B80" s="14"/>
      <c r="C80" s="32">
        <v>7</v>
      </c>
      <c r="D80" s="29">
        <v>0.14722222222222223</v>
      </c>
      <c r="E80" s="32">
        <v>10.3</v>
      </c>
      <c r="F80" s="22">
        <v>60</v>
      </c>
      <c r="G80" s="31"/>
      <c r="H80" s="32">
        <v>21</v>
      </c>
      <c r="I80" s="32">
        <v>-2</v>
      </c>
      <c r="J80" s="31"/>
      <c r="K80" s="32">
        <v>180</v>
      </c>
      <c r="L80" s="22">
        <v>40</v>
      </c>
      <c r="M80" s="14"/>
      <c r="N80" s="21"/>
      <c r="Q80" s="14"/>
      <c r="R80" s="14"/>
      <c r="S80" s="14"/>
      <c r="T80" s="14"/>
    </row>
    <row r="81" spans="1:20" s="26" customFormat="1" ht="12.75" customHeight="1" hidden="1">
      <c r="A81" s="14"/>
      <c r="B81" s="14"/>
      <c r="C81" s="31"/>
      <c r="D81" s="29">
        <v>0.14930555555555555</v>
      </c>
      <c r="E81" s="32">
        <v>10.4</v>
      </c>
      <c r="F81" s="22">
        <v>59</v>
      </c>
      <c r="G81" s="31"/>
      <c r="H81" s="31"/>
      <c r="I81" s="32">
        <v>-1</v>
      </c>
      <c r="J81" s="32">
        <v>31</v>
      </c>
      <c r="K81" s="32">
        <v>182</v>
      </c>
      <c r="L81" s="22">
        <v>41</v>
      </c>
      <c r="M81" s="14"/>
      <c r="N81" s="21"/>
      <c r="Q81" s="14"/>
      <c r="R81" s="14"/>
      <c r="S81" s="14"/>
      <c r="T81" s="14"/>
    </row>
    <row r="82" spans="1:20" s="26" customFormat="1" ht="12.75" customHeight="1" hidden="1">
      <c r="A82" s="14"/>
      <c r="B82" s="14"/>
      <c r="C82" s="32">
        <v>7.1</v>
      </c>
      <c r="D82" s="29">
        <v>0.15208333333333332</v>
      </c>
      <c r="E82" s="32">
        <v>10.5</v>
      </c>
      <c r="F82" s="22">
        <v>58</v>
      </c>
      <c r="G82" s="32">
        <v>2</v>
      </c>
      <c r="H82" s="32">
        <v>22</v>
      </c>
      <c r="I82" s="32">
        <v>0</v>
      </c>
      <c r="J82" s="32">
        <v>32</v>
      </c>
      <c r="K82" s="32">
        <v>185</v>
      </c>
      <c r="L82" s="22">
        <v>42</v>
      </c>
      <c r="M82" s="14"/>
      <c r="N82" s="21"/>
      <c r="Q82" s="14"/>
      <c r="R82" s="14"/>
      <c r="S82" s="14"/>
      <c r="T82" s="14"/>
    </row>
    <row r="83" spans="1:20" s="26" customFormat="1" ht="12.75" customHeight="1" hidden="1">
      <c r="A83" s="14"/>
      <c r="B83" s="14"/>
      <c r="C83" s="32">
        <v>7.2</v>
      </c>
      <c r="D83" s="29">
        <v>0.15416666666666667</v>
      </c>
      <c r="E83" s="32">
        <v>10.6</v>
      </c>
      <c r="F83" s="22">
        <v>57</v>
      </c>
      <c r="G83" s="31"/>
      <c r="H83" s="31"/>
      <c r="I83" s="31"/>
      <c r="J83" s="32">
        <v>33</v>
      </c>
      <c r="K83" s="32">
        <v>187</v>
      </c>
      <c r="L83" s="22">
        <v>43</v>
      </c>
      <c r="M83" s="14"/>
      <c r="N83" s="21"/>
      <c r="Q83" s="14"/>
      <c r="R83" s="14"/>
      <c r="S83" s="14"/>
      <c r="T83" s="14"/>
    </row>
    <row r="84" spans="1:20" s="26" customFormat="1" ht="12.75" customHeight="1" hidden="1">
      <c r="A84" s="14"/>
      <c r="B84" s="14"/>
      <c r="C84" s="32">
        <v>7.3</v>
      </c>
      <c r="D84" s="29">
        <v>0.15625</v>
      </c>
      <c r="E84" s="32">
        <v>10.7</v>
      </c>
      <c r="F84" s="22">
        <v>56</v>
      </c>
      <c r="G84" s="31"/>
      <c r="H84" s="31"/>
      <c r="I84" s="32">
        <v>1</v>
      </c>
      <c r="J84" s="32">
        <v>34</v>
      </c>
      <c r="K84" s="32">
        <v>190</v>
      </c>
      <c r="L84" s="22">
        <v>44</v>
      </c>
      <c r="M84" s="14"/>
      <c r="N84" s="21"/>
      <c r="Q84" s="14"/>
      <c r="R84" s="14"/>
      <c r="S84" s="14"/>
      <c r="T84" s="14"/>
    </row>
    <row r="85" spans="1:20" s="26" customFormat="1" ht="12.75" customHeight="1" hidden="1">
      <c r="A85" s="14"/>
      <c r="B85" s="14"/>
      <c r="C85" s="31"/>
      <c r="D85" s="29">
        <v>0.15902777777777777</v>
      </c>
      <c r="E85" s="32">
        <v>10.8</v>
      </c>
      <c r="F85" s="22">
        <v>55</v>
      </c>
      <c r="G85" s="32">
        <v>3</v>
      </c>
      <c r="H85" s="32">
        <v>23</v>
      </c>
      <c r="I85" s="32">
        <v>2</v>
      </c>
      <c r="J85" s="32">
        <v>35</v>
      </c>
      <c r="K85" s="32">
        <v>192</v>
      </c>
      <c r="L85" s="22">
        <v>45</v>
      </c>
      <c r="M85" s="14"/>
      <c r="N85" s="21"/>
      <c r="Q85" s="14"/>
      <c r="R85" s="14"/>
      <c r="S85" s="14"/>
      <c r="T85" s="14"/>
    </row>
    <row r="86" spans="1:20" s="26" customFormat="1" ht="12.75" customHeight="1" hidden="1">
      <c r="A86" s="14"/>
      <c r="B86" s="14"/>
      <c r="C86" s="32">
        <v>7.4</v>
      </c>
      <c r="D86" s="29">
        <v>0.16111111111111112</v>
      </c>
      <c r="E86" s="32">
        <v>10.9</v>
      </c>
      <c r="F86" s="22">
        <v>54</v>
      </c>
      <c r="G86" s="31"/>
      <c r="H86" s="31"/>
      <c r="I86" s="32">
        <v>3</v>
      </c>
      <c r="J86" s="32">
        <v>36</v>
      </c>
      <c r="K86" s="32">
        <v>195</v>
      </c>
      <c r="L86" s="22">
        <v>46</v>
      </c>
      <c r="M86" s="14"/>
      <c r="N86" s="21"/>
      <c r="Q86" s="14"/>
      <c r="R86" s="14"/>
      <c r="S86" s="14"/>
      <c r="T86" s="14"/>
    </row>
    <row r="87" spans="1:20" s="26" customFormat="1" ht="12.75" customHeight="1" hidden="1">
      <c r="A87" s="14"/>
      <c r="B87" s="14"/>
      <c r="C87" s="32">
        <v>7.5</v>
      </c>
      <c r="D87" s="29">
        <v>0.1638888888888889</v>
      </c>
      <c r="E87" s="32">
        <v>11</v>
      </c>
      <c r="F87" s="22">
        <v>53</v>
      </c>
      <c r="G87" s="31"/>
      <c r="H87" s="32">
        <v>24</v>
      </c>
      <c r="I87" s="31"/>
      <c r="J87" s="32">
        <v>37</v>
      </c>
      <c r="K87" s="32">
        <v>197</v>
      </c>
      <c r="L87" s="22">
        <v>47</v>
      </c>
      <c r="M87" s="14"/>
      <c r="N87" s="21"/>
      <c r="Q87" s="14"/>
      <c r="R87" s="14"/>
      <c r="S87" s="14"/>
      <c r="T87" s="14"/>
    </row>
    <row r="88" spans="1:20" s="26" customFormat="1" ht="12.75" customHeight="1" hidden="1">
      <c r="A88" s="14"/>
      <c r="B88" s="14"/>
      <c r="C88" s="32">
        <v>7.6</v>
      </c>
      <c r="D88" s="29">
        <v>0.16597222222222222</v>
      </c>
      <c r="E88" s="32">
        <v>11.1</v>
      </c>
      <c r="F88" s="22">
        <v>52</v>
      </c>
      <c r="G88" s="32">
        <v>4</v>
      </c>
      <c r="H88" s="31"/>
      <c r="I88" s="32">
        <v>4</v>
      </c>
      <c r="J88" s="31"/>
      <c r="K88" s="32">
        <v>200</v>
      </c>
      <c r="L88" s="22">
        <v>48</v>
      </c>
      <c r="M88" s="14"/>
      <c r="N88" s="21"/>
      <c r="Q88" s="14"/>
      <c r="R88" s="14"/>
      <c r="S88" s="14"/>
      <c r="T88" s="14"/>
    </row>
    <row r="89" spans="1:20" s="26" customFormat="1" ht="12.75" customHeight="1" hidden="1">
      <c r="A89" s="14"/>
      <c r="B89" s="14"/>
      <c r="C89" s="31"/>
      <c r="D89" s="29">
        <v>0.16805555555555554</v>
      </c>
      <c r="E89" s="32">
        <v>11.2</v>
      </c>
      <c r="F89" s="22">
        <v>51</v>
      </c>
      <c r="G89" s="31"/>
      <c r="H89" s="32">
        <v>25</v>
      </c>
      <c r="I89" s="32">
        <v>5</v>
      </c>
      <c r="J89" s="32">
        <v>38</v>
      </c>
      <c r="K89" s="32">
        <v>202</v>
      </c>
      <c r="L89" s="22">
        <v>49</v>
      </c>
      <c r="M89" s="14"/>
      <c r="N89" s="21"/>
      <c r="Q89" s="14"/>
      <c r="R89" s="14"/>
      <c r="S89" s="14"/>
      <c r="T89" s="14"/>
    </row>
    <row r="90" spans="1:20" s="26" customFormat="1" ht="12.75" customHeight="1" hidden="1">
      <c r="A90" s="14"/>
      <c r="B90" s="14"/>
      <c r="C90" s="32">
        <v>7.7</v>
      </c>
      <c r="D90" s="29">
        <v>0.1708333333333333</v>
      </c>
      <c r="E90" s="32">
        <v>11.3</v>
      </c>
      <c r="F90" s="22">
        <v>50</v>
      </c>
      <c r="G90" s="32">
        <v>5</v>
      </c>
      <c r="H90" s="31"/>
      <c r="I90" s="32">
        <v>6</v>
      </c>
      <c r="J90" s="32">
        <v>39</v>
      </c>
      <c r="K90" s="32">
        <v>204</v>
      </c>
      <c r="L90" s="22">
        <v>50</v>
      </c>
      <c r="M90" s="14"/>
      <c r="N90" s="21"/>
      <c r="Q90" s="14"/>
      <c r="R90" s="14"/>
      <c r="S90" s="14"/>
      <c r="T90" s="14"/>
    </row>
    <row r="91" spans="1:20" s="26" customFormat="1" ht="12.75" customHeight="1" hidden="1">
      <c r="A91" s="14"/>
      <c r="B91" s="14"/>
      <c r="C91" s="32">
        <v>7.8</v>
      </c>
      <c r="D91" s="29">
        <v>0.1729166666666667</v>
      </c>
      <c r="E91" s="32">
        <v>11.4</v>
      </c>
      <c r="F91" s="22">
        <v>49</v>
      </c>
      <c r="G91" s="31"/>
      <c r="H91" s="32">
        <v>26</v>
      </c>
      <c r="I91" s="31"/>
      <c r="J91" s="32">
        <v>40</v>
      </c>
      <c r="K91" s="32">
        <v>207</v>
      </c>
      <c r="L91" s="22">
        <v>51</v>
      </c>
      <c r="M91" s="14"/>
      <c r="N91" s="21"/>
      <c r="Q91" s="14"/>
      <c r="R91" s="14"/>
      <c r="S91" s="14"/>
      <c r="T91" s="14"/>
    </row>
    <row r="92" spans="1:20" s="26" customFormat="1" ht="12.75" customHeight="1" hidden="1">
      <c r="A92" s="14"/>
      <c r="B92" s="14"/>
      <c r="C92" s="31"/>
      <c r="D92" s="29">
        <v>0.17569444444444446</v>
      </c>
      <c r="E92" s="32">
        <v>11.5</v>
      </c>
      <c r="F92" s="22">
        <v>48</v>
      </c>
      <c r="G92" s="32">
        <v>6</v>
      </c>
      <c r="H92" s="31"/>
      <c r="I92" s="32">
        <v>7</v>
      </c>
      <c r="J92" s="32">
        <v>41</v>
      </c>
      <c r="K92" s="32">
        <v>209</v>
      </c>
      <c r="L92" s="22">
        <v>52</v>
      </c>
      <c r="M92" s="14"/>
      <c r="N92" s="21"/>
      <c r="Q92" s="14"/>
      <c r="R92" s="14"/>
      <c r="S92" s="14"/>
      <c r="T92" s="14"/>
    </row>
    <row r="93" spans="1:20" s="26" customFormat="1" ht="12.75" customHeight="1" hidden="1">
      <c r="A93" s="14"/>
      <c r="B93" s="14"/>
      <c r="C93" s="32">
        <v>7.9</v>
      </c>
      <c r="D93" s="29">
        <v>0.17777777777777778</v>
      </c>
      <c r="E93" s="32">
        <v>11.6</v>
      </c>
      <c r="F93" s="22">
        <v>47</v>
      </c>
      <c r="G93" s="31"/>
      <c r="H93" s="32">
        <v>27</v>
      </c>
      <c r="I93" s="32">
        <v>8</v>
      </c>
      <c r="J93" s="32">
        <v>42</v>
      </c>
      <c r="K93" s="32">
        <v>212</v>
      </c>
      <c r="L93" s="22">
        <v>53</v>
      </c>
      <c r="M93" s="14"/>
      <c r="N93" s="21"/>
      <c r="Q93" s="14"/>
      <c r="R93" s="14"/>
      <c r="S93" s="14"/>
      <c r="T93" s="14"/>
    </row>
    <row r="94" spans="1:20" s="26" customFormat="1" ht="12.75" customHeight="1" hidden="1">
      <c r="A94" s="14"/>
      <c r="B94" s="14"/>
      <c r="C94" s="32">
        <v>8</v>
      </c>
      <c r="D94" s="29">
        <v>0.1798611111111111</v>
      </c>
      <c r="E94" s="32">
        <v>11.7</v>
      </c>
      <c r="F94" s="22">
        <v>46</v>
      </c>
      <c r="G94" s="32">
        <v>7</v>
      </c>
      <c r="H94" s="31"/>
      <c r="I94" s="32">
        <v>9</v>
      </c>
      <c r="J94" s="32">
        <v>43</v>
      </c>
      <c r="K94" s="32">
        <v>214</v>
      </c>
      <c r="L94" s="22">
        <v>54</v>
      </c>
      <c r="M94" s="14"/>
      <c r="N94" s="21"/>
      <c r="Q94" s="14"/>
      <c r="R94" s="14"/>
      <c r="S94" s="14"/>
      <c r="T94" s="14"/>
    </row>
    <row r="95" spans="1:20" s="26" customFormat="1" ht="12.75" customHeight="1" hidden="1">
      <c r="A95" s="14"/>
      <c r="B95" s="14"/>
      <c r="C95" s="32">
        <v>8.1</v>
      </c>
      <c r="D95" s="29">
        <v>0.1826388888888889</v>
      </c>
      <c r="E95" s="32">
        <v>11.8</v>
      </c>
      <c r="F95" s="22">
        <v>45</v>
      </c>
      <c r="G95" s="31"/>
      <c r="H95" s="32">
        <v>28</v>
      </c>
      <c r="I95" s="31"/>
      <c r="J95" s="32">
        <v>44</v>
      </c>
      <c r="K95" s="32">
        <v>217</v>
      </c>
      <c r="L95" s="22">
        <v>55</v>
      </c>
      <c r="M95" s="14"/>
      <c r="N95" s="21"/>
      <c r="Q95" s="14"/>
      <c r="R95" s="14"/>
      <c r="S95" s="14"/>
      <c r="T95" s="14"/>
    </row>
    <row r="96" spans="1:20" s="26" customFormat="1" ht="12.75" customHeight="1" hidden="1">
      <c r="A96" s="14"/>
      <c r="B96" s="14"/>
      <c r="C96" s="31"/>
      <c r="D96" s="29">
        <v>0.18472222222222223</v>
      </c>
      <c r="E96" s="32">
        <v>11.9</v>
      </c>
      <c r="F96" s="22">
        <v>44</v>
      </c>
      <c r="G96" s="31"/>
      <c r="H96" s="31"/>
      <c r="I96" s="32">
        <v>10</v>
      </c>
      <c r="J96" s="32">
        <v>45</v>
      </c>
      <c r="K96" s="32">
        <v>219</v>
      </c>
      <c r="L96" s="22">
        <v>56</v>
      </c>
      <c r="M96" s="14"/>
      <c r="N96" s="21"/>
      <c r="Q96" s="14"/>
      <c r="R96" s="14"/>
      <c r="S96" s="14"/>
      <c r="T96" s="14"/>
    </row>
    <row r="97" spans="1:20" s="26" customFormat="1" ht="12.75" customHeight="1" hidden="1">
      <c r="A97" s="14"/>
      <c r="B97" s="14"/>
      <c r="C97" s="32">
        <v>8.2</v>
      </c>
      <c r="D97" s="29">
        <v>0.1875</v>
      </c>
      <c r="E97" s="32">
        <v>12</v>
      </c>
      <c r="F97" s="22">
        <v>43</v>
      </c>
      <c r="G97" s="32">
        <v>8</v>
      </c>
      <c r="H97" s="31"/>
      <c r="I97" s="32">
        <v>11</v>
      </c>
      <c r="J97" s="31"/>
      <c r="K97" s="32">
        <v>221</v>
      </c>
      <c r="L97" s="22">
        <v>57</v>
      </c>
      <c r="M97" s="14"/>
      <c r="N97" s="21"/>
      <c r="Q97" s="14"/>
      <c r="R97" s="14"/>
      <c r="S97" s="14"/>
      <c r="T97" s="14"/>
    </row>
    <row r="98" spans="1:20" s="26" customFormat="1" ht="12.75" customHeight="1" hidden="1">
      <c r="A98" s="14"/>
      <c r="B98" s="14"/>
      <c r="C98" s="32">
        <v>8.3</v>
      </c>
      <c r="D98" s="29">
        <v>0.18958333333333333</v>
      </c>
      <c r="E98" s="32">
        <v>12.1</v>
      </c>
      <c r="F98" s="22">
        <v>42</v>
      </c>
      <c r="G98" s="31"/>
      <c r="H98" s="32">
        <v>29</v>
      </c>
      <c r="I98" s="32">
        <v>12</v>
      </c>
      <c r="J98" s="32">
        <v>46</v>
      </c>
      <c r="K98" s="32">
        <v>224</v>
      </c>
      <c r="L98" s="22">
        <v>58</v>
      </c>
      <c r="M98" s="14"/>
      <c r="N98" s="21"/>
      <c r="Q98" s="14"/>
      <c r="R98" s="14"/>
      <c r="S98" s="14"/>
      <c r="T98" s="14"/>
    </row>
    <row r="99" spans="1:20" s="26" customFormat="1" ht="12.75" customHeight="1" hidden="1">
      <c r="A99" s="14"/>
      <c r="B99" s="14"/>
      <c r="C99" s="31"/>
      <c r="D99" s="29">
        <v>0.19166666666666665</v>
      </c>
      <c r="E99" s="32">
        <v>12.2</v>
      </c>
      <c r="F99" s="22">
        <v>41</v>
      </c>
      <c r="G99" s="31"/>
      <c r="H99" s="31"/>
      <c r="I99" s="31"/>
      <c r="J99" s="32">
        <v>47</v>
      </c>
      <c r="K99" s="32">
        <v>226</v>
      </c>
      <c r="L99" s="22">
        <v>59</v>
      </c>
      <c r="M99" s="14"/>
      <c r="N99" s="21"/>
      <c r="Q99" s="14"/>
      <c r="R99" s="14"/>
      <c r="S99" s="14"/>
      <c r="T99" s="14"/>
    </row>
    <row r="100" spans="1:20" s="26" customFormat="1" ht="12.75" customHeight="1" hidden="1">
      <c r="A100" s="14"/>
      <c r="B100" s="14"/>
      <c r="C100" s="32">
        <v>8.4</v>
      </c>
      <c r="D100" s="29">
        <v>0.19444444444444445</v>
      </c>
      <c r="E100" s="32">
        <v>12.3</v>
      </c>
      <c r="F100" s="22">
        <v>40</v>
      </c>
      <c r="G100" s="32">
        <v>9</v>
      </c>
      <c r="H100" s="32">
        <v>30</v>
      </c>
      <c r="I100" s="32">
        <v>13</v>
      </c>
      <c r="J100" s="32">
        <v>48</v>
      </c>
      <c r="K100" s="32">
        <v>229</v>
      </c>
      <c r="L100" s="22">
        <v>60</v>
      </c>
      <c r="M100" s="14"/>
      <c r="N100" s="21"/>
      <c r="Q100" s="14"/>
      <c r="R100" s="14"/>
      <c r="S100" s="14"/>
      <c r="T100" s="14"/>
    </row>
    <row r="101" spans="1:20" s="26" customFormat="1" ht="12.75" customHeight="1" hidden="1">
      <c r="A101" s="14"/>
      <c r="B101" s="14"/>
      <c r="C101" s="32">
        <v>8.5</v>
      </c>
      <c r="D101" s="29">
        <v>0.19652777777777777</v>
      </c>
      <c r="E101" s="32">
        <v>12.4</v>
      </c>
      <c r="F101" s="22">
        <v>39</v>
      </c>
      <c r="G101" s="31"/>
      <c r="H101" s="31"/>
      <c r="I101" s="32">
        <v>14</v>
      </c>
      <c r="J101" s="32">
        <v>49</v>
      </c>
      <c r="K101" s="32">
        <v>231</v>
      </c>
      <c r="L101" s="22">
        <v>61</v>
      </c>
      <c r="M101" s="14"/>
      <c r="N101" s="21"/>
      <c r="Q101" s="14"/>
      <c r="R101" s="14"/>
      <c r="S101" s="14"/>
      <c r="T101" s="14"/>
    </row>
    <row r="102" spans="1:20" s="26" customFormat="1" ht="12.75" customHeight="1" hidden="1">
      <c r="A102" s="14"/>
      <c r="B102" s="14"/>
      <c r="C102" s="31"/>
      <c r="D102" s="29">
        <v>0.19930555555555554</v>
      </c>
      <c r="E102" s="32">
        <v>12.5</v>
      </c>
      <c r="F102" s="22">
        <v>38</v>
      </c>
      <c r="G102" s="32">
        <v>10</v>
      </c>
      <c r="H102" s="32">
        <v>31</v>
      </c>
      <c r="I102" s="32">
        <v>15</v>
      </c>
      <c r="J102" s="32">
        <v>50</v>
      </c>
      <c r="K102" s="32">
        <v>234</v>
      </c>
      <c r="L102" s="22">
        <v>62</v>
      </c>
      <c r="M102" s="14"/>
      <c r="N102" s="21"/>
      <c r="Q102" s="14"/>
      <c r="R102" s="14"/>
      <c r="S102" s="14"/>
      <c r="T102" s="14"/>
    </row>
    <row r="103" spans="1:20" s="26" customFormat="1" ht="12.75" customHeight="1" hidden="1">
      <c r="A103" s="14"/>
      <c r="B103" s="14"/>
      <c r="C103" s="32">
        <v>8.6</v>
      </c>
      <c r="D103" s="29">
        <v>0.2020833333333333</v>
      </c>
      <c r="E103" s="32">
        <v>12.6</v>
      </c>
      <c r="F103" s="22">
        <v>37</v>
      </c>
      <c r="G103" s="31"/>
      <c r="H103" s="31"/>
      <c r="I103" s="31"/>
      <c r="J103" s="32">
        <v>51</v>
      </c>
      <c r="K103" s="32">
        <v>236</v>
      </c>
      <c r="L103" s="22">
        <v>63</v>
      </c>
      <c r="M103" s="14"/>
      <c r="N103" s="21"/>
      <c r="Q103" s="14"/>
      <c r="R103" s="14"/>
      <c r="S103" s="14"/>
      <c r="T103" s="14"/>
    </row>
    <row r="104" spans="1:20" s="26" customFormat="1" ht="12.75" customHeight="1" hidden="1">
      <c r="A104" s="14"/>
      <c r="B104" s="14"/>
      <c r="C104" s="32">
        <v>8.7</v>
      </c>
      <c r="D104" s="29">
        <v>0.2041666666666667</v>
      </c>
      <c r="E104" s="32">
        <v>12.7</v>
      </c>
      <c r="F104" s="22">
        <v>36</v>
      </c>
      <c r="G104" s="31"/>
      <c r="H104" s="32">
        <v>32</v>
      </c>
      <c r="I104" s="32">
        <v>16</v>
      </c>
      <c r="J104" s="32">
        <v>52</v>
      </c>
      <c r="K104" s="32">
        <v>239</v>
      </c>
      <c r="L104" s="22">
        <v>64</v>
      </c>
      <c r="M104" s="14"/>
      <c r="N104" s="21"/>
      <c r="Q104" s="14"/>
      <c r="R104" s="14"/>
      <c r="S104" s="14"/>
      <c r="T104" s="14"/>
    </row>
    <row r="105" spans="1:20" s="26" customFormat="1" ht="12.75" customHeight="1" hidden="1">
      <c r="A105" s="14"/>
      <c r="B105" s="14"/>
      <c r="C105" s="32">
        <v>8.8</v>
      </c>
      <c r="D105" s="29">
        <v>0.20694444444444446</v>
      </c>
      <c r="E105" s="32">
        <v>12.8</v>
      </c>
      <c r="F105" s="22">
        <v>35</v>
      </c>
      <c r="G105" s="32">
        <v>11</v>
      </c>
      <c r="H105" s="31"/>
      <c r="I105" s="32">
        <v>17</v>
      </c>
      <c r="J105" s="31"/>
      <c r="K105" s="32">
        <v>241</v>
      </c>
      <c r="L105" s="22">
        <v>65</v>
      </c>
      <c r="M105" s="14"/>
      <c r="N105" s="21"/>
      <c r="Q105" s="14"/>
      <c r="R105" s="14"/>
      <c r="S105" s="14"/>
      <c r="T105" s="14"/>
    </row>
    <row r="106" spans="1:20" s="26" customFormat="1" ht="12.75" customHeight="1" hidden="1">
      <c r="A106" s="14"/>
      <c r="B106" s="14"/>
      <c r="C106" s="31"/>
      <c r="D106" s="29">
        <v>0.20902777777777778</v>
      </c>
      <c r="E106" s="32">
        <v>12.9</v>
      </c>
      <c r="F106" s="22">
        <v>34</v>
      </c>
      <c r="G106" s="31"/>
      <c r="H106" s="32">
        <v>33</v>
      </c>
      <c r="I106" s="31"/>
      <c r="J106" s="32">
        <v>53</v>
      </c>
      <c r="K106" s="32">
        <v>243</v>
      </c>
      <c r="L106" s="22">
        <v>66</v>
      </c>
      <c r="M106" s="14"/>
      <c r="N106" s="21"/>
      <c r="Q106" s="14"/>
      <c r="R106" s="14"/>
      <c r="S106" s="14"/>
      <c r="T106" s="14"/>
    </row>
    <row r="107" spans="1:20" s="26" customFormat="1" ht="12.75" customHeight="1" hidden="1">
      <c r="A107" s="14"/>
      <c r="B107" s="14"/>
      <c r="C107" s="32">
        <v>8.9</v>
      </c>
      <c r="D107" s="29">
        <v>0.2111111111111111</v>
      </c>
      <c r="E107" s="32">
        <v>13</v>
      </c>
      <c r="F107" s="22">
        <v>33</v>
      </c>
      <c r="G107" s="32">
        <v>12</v>
      </c>
      <c r="H107" s="31"/>
      <c r="I107" s="32">
        <v>18</v>
      </c>
      <c r="J107" s="32">
        <v>54</v>
      </c>
      <c r="K107" s="32">
        <v>246</v>
      </c>
      <c r="L107" s="22">
        <v>67</v>
      </c>
      <c r="M107" s="14"/>
      <c r="N107" s="21"/>
      <c r="Q107" s="14"/>
      <c r="R107" s="14"/>
      <c r="S107" s="14"/>
      <c r="T107" s="14"/>
    </row>
    <row r="108" spans="1:20" s="26" customFormat="1" ht="12.75" customHeight="1" hidden="1">
      <c r="A108" s="14"/>
      <c r="B108" s="14"/>
      <c r="C108" s="32">
        <v>9</v>
      </c>
      <c r="D108" s="29">
        <v>0.2138888888888889</v>
      </c>
      <c r="E108" s="32">
        <v>13.1</v>
      </c>
      <c r="F108" s="22">
        <v>32</v>
      </c>
      <c r="G108" s="31"/>
      <c r="H108" s="31"/>
      <c r="I108" s="32">
        <v>19</v>
      </c>
      <c r="J108" s="32">
        <v>55</v>
      </c>
      <c r="K108" s="32">
        <v>248</v>
      </c>
      <c r="L108" s="22">
        <v>68</v>
      </c>
      <c r="M108" s="14"/>
      <c r="N108" s="21"/>
      <c r="Q108" s="14"/>
      <c r="R108" s="14"/>
      <c r="S108" s="14"/>
      <c r="T108" s="14"/>
    </row>
    <row r="109" spans="1:20" s="26" customFormat="1" ht="12.75" customHeight="1" hidden="1">
      <c r="A109" s="14"/>
      <c r="B109" s="14"/>
      <c r="C109" s="31"/>
      <c r="D109" s="29">
        <v>0.21666666666666667</v>
      </c>
      <c r="E109" s="32">
        <v>13.2</v>
      </c>
      <c r="F109" s="22">
        <v>31</v>
      </c>
      <c r="G109" s="31"/>
      <c r="H109" s="32">
        <v>34</v>
      </c>
      <c r="I109" s="32">
        <v>20</v>
      </c>
      <c r="J109" s="32">
        <v>56</v>
      </c>
      <c r="K109" s="32">
        <v>251</v>
      </c>
      <c r="L109" s="22">
        <v>69</v>
      </c>
      <c r="M109" s="14"/>
      <c r="N109" s="21"/>
      <c r="Q109" s="14"/>
      <c r="R109" s="14"/>
      <c r="S109" s="14"/>
      <c r="T109" s="14"/>
    </row>
    <row r="110" spans="1:20" s="26" customFormat="1" ht="12.75" customHeight="1" hidden="1">
      <c r="A110" s="14"/>
      <c r="B110" s="14"/>
      <c r="C110" s="32">
        <v>9.1</v>
      </c>
      <c r="D110" s="29">
        <v>0.21944444444444444</v>
      </c>
      <c r="E110" s="32">
        <v>13.3</v>
      </c>
      <c r="F110" s="22">
        <v>30</v>
      </c>
      <c r="G110" s="32">
        <v>13</v>
      </c>
      <c r="H110" s="31"/>
      <c r="I110" s="32">
        <v>21</v>
      </c>
      <c r="J110" s="32">
        <v>57</v>
      </c>
      <c r="K110" s="32">
        <v>253</v>
      </c>
      <c r="L110" s="22">
        <v>70</v>
      </c>
      <c r="M110" s="14"/>
      <c r="N110" s="21"/>
      <c r="Q110" s="14"/>
      <c r="R110" s="14"/>
      <c r="S110" s="14"/>
      <c r="T110" s="14"/>
    </row>
    <row r="111" spans="1:20" s="26" customFormat="1" ht="12.75" customHeight="1" hidden="1">
      <c r="A111" s="14"/>
      <c r="B111" s="14"/>
      <c r="C111" s="32">
        <v>9.2</v>
      </c>
      <c r="D111" s="29">
        <v>0.22152777777777777</v>
      </c>
      <c r="E111" s="32">
        <v>13.4</v>
      </c>
      <c r="F111" s="22">
        <v>29</v>
      </c>
      <c r="G111" s="31"/>
      <c r="H111" s="32">
        <v>35</v>
      </c>
      <c r="I111" s="31"/>
      <c r="J111" s="32">
        <v>58</v>
      </c>
      <c r="K111" s="32">
        <v>256</v>
      </c>
      <c r="L111" s="22">
        <v>71</v>
      </c>
      <c r="M111" s="14"/>
      <c r="N111" s="21"/>
      <c r="Q111" s="14"/>
      <c r="R111" s="14"/>
      <c r="S111" s="14"/>
      <c r="T111" s="14"/>
    </row>
    <row r="112" spans="1:20" s="26" customFormat="1" ht="12.75" customHeight="1" hidden="1">
      <c r="A112" s="14"/>
      <c r="B112" s="14"/>
      <c r="C112" s="31"/>
      <c r="D112" s="29">
        <v>0.22291666666666665</v>
      </c>
      <c r="E112" s="32">
        <v>13.5</v>
      </c>
      <c r="F112" s="22">
        <v>28</v>
      </c>
      <c r="G112" s="31"/>
      <c r="H112" s="31"/>
      <c r="I112" s="32">
        <v>22</v>
      </c>
      <c r="J112" s="32">
        <v>59</v>
      </c>
      <c r="K112" s="32">
        <v>258</v>
      </c>
      <c r="L112" s="22">
        <v>72</v>
      </c>
      <c r="M112" s="14"/>
      <c r="N112" s="21"/>
      <c r="Q112" s="14"/>
      <c r="R112" s="14"/>
      <c r="S112" s="14"/>
      <c r="T112" s="14"/>
    </row>
    <row r="113" spans="1:20" s="26" customFormat="1" ht="12.75" customHeight="1" hidden="1">
      <c r="A113" s="14"/>
      <c r="B113" s="14"/>
      <c r="C113" s="32">
        <v>9.3</v>
      </c>
      <c r="D113" s="29">
        <v>0.225</v>
      </c>
      <c r="E113" s="32">
        <v>13.6</v>
      </c>
      <c r="F113" s="22">
        <v>27</v>
      </c>
      <c r="G113" s="32">
        <v>14</v>
      </c>
      <c r="H113" s="32">
        <v>36</v>
      </c>
      <c r="I113" s="32">
        <v>23</v>
      </c>
      <c r="J113" s="31"/>
      <c r="K113" s="32">
        <v>260</v>
      </c>
      <c r="L113" s="22">
        <v>73</v>
      </c>
      <c r="M113" s="14"/>
      <c r="N113" s="21"/>
      <c r="Q113" s="14"/>
      <c r="R113" s="14"/>
      <c r="S113" s="14"/>
      <c r="T113" s="14"/>
    </row>
    <row r="114" spans="1:20" s="26" customFormat="1" ht="12.75" customHeight="1" hidden="1">
      <c r="A114" s="14"/>
      <c r="B114" s="14"/>
      <c r="C114" s="32">
        <v>9.4</v>
      </c>
      <c r="D114" s="29">
        <v>0.2263888888888889</v>
      </c>
      <c r="E114" s="32">
        <v>13.7</v>
      </c>
      <c r="F114" s="22">
        <v>26</v>
      </c>
      <c r="G114" s="31"/>
      <c r="H114" s="31"/>
      <c r="I114" s="32">
        <v>24</v>
      </c>
      <c r="J114" s="32">
        <v>60</v>
      </c>
      <c r="K114" s="32">
        <v>262</v>
      </c>
      <c r="L114" s="22">
        <v>74</v>
      </c>
      <c r="M114" s="14"/>
      <c r="N114" s="21"/>
      <c r="Q114" s="14"/>
      <c r="R114" s="14"/>
      <c r="S114" s="14"/>
      <c r="T114" s="14"/>
    </row>
    <row r="115" spans="1:20" s="26" customFormat="1" ht="12.75" customHeight="1" hidden="1">
      <c r="A115" s="14"/>
      <c r="B115" s="14"/>
      <c r="C115" s="32">
        <v>9.5</v>
      </c>
      <c r="D115" s="29">
        <v>0.22777777777777777</v>
      </c>
      <c r="E115" s="32">
        <v>13.8</v>
      </c>
      <c r="F115" s="22">
        <v>25</v>
      </c>
      <c r="G115" s="32">
        <v>15</v>
      </c>
      <c r="H115" s="31"/>
      <c r="I115" s="31"/>
      <c r="J115" s="31"/>
      <c r="K115" s="32">
        <v>264</v>
      </c>
      <c r="L115" s="22">
        <v>75</v>
      </c>
      <c r="M115" s="14"/>
      <c r="N115" s="21"/>
      <c r="Q115" s="14"/>
      <c r="R115" s="14"/>
      <c r="S115" s="14"/>
      <c r="T115" s="14"/>
    </row>
    <row r="116" spans="1:20" s="26" customFormat="1" ht="12.75" customHeight="1" hidden="1">
      <c r="A116" s="14"/>
      <c r="B116" s="14"/>
      <c r="C116" s="32">
        <v>9.6</v>
      </c>
      <c r="D116" s="29">
        <v>0.22916666666666666</v>
      </c>
      <c r="E116" s="32">
        <v>13.9</v>
      </c>
      <c r="F116" s="22">
        <v>24</v>
      </c>
      <c r="G116" s="31"/>
      <c r="H116" s="32">
        <v>37</v>
      </c>
      <c r="I116" s="32">
        <v>25</v>
      </c>
      <c r="J116" s="32">
        <v>61</v>
      </c>
      <c r="K116" s="32">
        <v>266</v>
      </c>
      <c r="L116" s="22">
        <v>76</v>
      </c>
      <c r="M116" s="14"/>
      <c r="N116" s="21"/>
      <c r="Q116" s="14"/>
      <c r="R116" s="14"/>
      <c r="S116" s="14"/>
      <c r="T116" s="14"/>
    </row>
    <row r="117" spans="1:20" s="26" customFormat="1" ht="12.75" customHeight="1" hidden="1">
      <c r="A117" s="14"/>
      <c r="B117" s="14"/>
      <c r="C117" s="32">
        <v>9.7</v>
      </c>
      <c r="D117" s="29">
        <v>0.23055555555555554</v>
      </c>
      <c r="E117" s="32">
        <v>14</v>
      </c>
      <c r="F117" s="22">
        <v>23</v>
      </c>
      <c r="G117" s="31"/>
      <c r="H117" s="31"/>
      <c r="I117" s="32">
        <v>26</v>
      </c>
      <c r="J117" s="32">
        <v>62</v>
      </c>
      <c r="K117" s="32">
        <v>268</v>
      </c>
      <c r="L117" s="22">
        <v>77</v>
      </c>
      <c r="M117" s="14"/>
      <c r="N117" s="21"/>
      <c r="Q117" s="14"/>
      <c r="R117" s="14"/>
      <c r="S117" s="14"/>
      <c r="T117" s="14"/>
    </row>
    <row r="118" spans="1:20" s="26" customFormat="1" ht="12.75" customHeight="1" hidden="1">
      <c r="A118" s="14"/>
      <c r="B118" s="14"/>
      <c r="C118" s="32">
        <v>9.8</v>
      </c>
      <c r="D118" s="29">
        <v>0.23194444444444443</v>
      </c>
      <c r="E118" s="32">
        <v>14.1</v>
      </c>
      <c r="F118" s="22">
        <v>22</v>
      </c>
      <c r="G118" s="32">
        <v>16</v>
      </c>
      <c r="H118" s="31"/>
      <c r="I118" s="31"/>
      <c r="J118" s="32">
        <v>63</v>
      </c>
      <c r="K118" s="32">
        <v>270</v>
      </c>
      <c r="L118" s="22">
        <v>78</v>
      </c>
      <c r="M118" s="14"/>
      <c r="N118" s="21"/>
      <c r="Q118" s="14"/>
      <c r="R118" s="14"/>
      <c r="S118" s="14"/>
      <c r="T118" s="14"/>
    </row>
    <row r="119" spans="1:20" s="26" customFormat="1" ht="12.75" customHeight="1" hidden="1">
      <c r="A119" s="14"/>
      <c r="B119" s="14"/>
      <c r="C119" s="32">
        <v>9.9</v>
      </c>
      <c r="D119" s="29">
        <v>0.2333333333333333</v>
      </c>
      <c r="E119" s="32">
        <v>14.2</v>
      </c>
      <c r="F119" s="22">
        <v>21</v>
      </c>
      <c r="G119" s="31"/>
      <c r="H119" s="32">
        <v>38</v>
      </c>
      <c r="I119" s="32">
        <v>27</v>
      </c>
      <c r="J119" s="32">
        <v>64</v>
      </c>
      <c r="K119" s="32">
        <v>272</v>
      </c>
      <c r="L119" s="22">
        <v>79</v>
      </c>
      <c r="M119" s="14"/>
      <c r="N119" s="21"/>
      <c r="Q119" s="14"/>
      <c r="R119" s="14"/>
      <c r="S119" s="14"/>
      <c r="T119" s="14"/>
    </row>
    <row r="120" spans="1:20" s="26" customFormat="1" ht="12.75" customHeight="1" hidden="1">
      <c r="A120" s="14"/>
      <c r="B120" s="14"/>
      <c r="C120" s="31"/>
      <c r="D120" s="29">
        <v>0.2347222222222222</v>
      </c>
      <c r="E120" s="32">
        <v>14.3</v>
      </c>
      <c r="F120" s="22">
        <v>20</v>
      </c>
      <c r="G120" s="32">
        <v>17</v>
      </c>
      <c r="H120" s="31"/>
      <c r="I120" s="31"/>
      <c r="J120" s="32">
        <v>65</v>
      </c>
      <c r="K120" s="32">
        <v>274</v>
      </c>
      <c r="L120" s="22">
        <v>80</v>
      </c>
      <c r="M120" s="14"/>
      <c r="N120" s="21"/>
      <c r="Q120" s="14"/>
      <c r="R120" s="14"/>
      <c r="S120" s="14"/>
      <c r="T120" s="14"/>
    </row>
    <row r="121" spans="1:20" s="26" customFormat="1" ht="12.75" customHeight="1" hidden="1">
      <c r="A121" s="14"/>
      <c r="B121" s="14"/>
      <c r="C121" s="32">
        <v>10</v>
      </c>
      <c r="D121" s="29">
        <v>0.23611111111111113</v>
      </c>
      <c r="E121" s="32">
        <v>14.4</v>
      </c>
      <c r="F121" s="22">
        <v>19</v>
      </c>
      <c r="G121" s="31"/>
      <c r="H121" s="32">
        <v>39</v>
      </c>
      <c r="I121" s="31"/>
      <c r="J121" s="32">
        <v>66</v>
      </c>
      <c r="K121" s="32">
        <v>276</v>
      </c>
      <c r="L121" s="22">
        <v>81</v>
      </c>
      <c r="M121" s="14"/>
      <c r="N121" s="21"/>
      <c r="Q121" s="14"/>
      <c r="R121" s="14"/>
      <c r="S121" s="14"/>
      <c r="T121" s="14"/>
    </row>
    <row r="122" spans="1:20" s="26" customFormat="1" ht="12.75" customHeight="1" hidden="1">
      <c r="A122" s="14"/>
      <c r="B122" s="14"/>
      <c r="C122" s="31"/>
      <c r="D122" s="29">
        <v>0.2375</v>
      </c>
      <c r="E122" s="32">
        <v>14.5</v>
      </c>
      <c r="F122" s="22">
        <v>18</v>
      </c>
      <c r="G122" s="31"/>
      <c r="H122" s="31"/>
      <c r="I122" s="32">
        <v>28</v>
      </c>
      <c r="J122" s="31"/>
      <c r="K122" s="32">
        <v>278</v>
      </c>
      <c r="L122" s="22">
        <v>82</v>
      </c>
      <c r="M122" s="14"/>
      <c r="N122" s="21"/>
      <c r="Q122" s="14"/>
      <c r="R122" s="14"/>
      <c r="S122" s="14"/>
      <c r="T122" s="14"/>
    </row>
    <row r="123" spans="1:20" s="26" customFormat="1" ht="12.75" customHeight="1" hidden="1">
      <c r="A123" s="14"/>
      <c r="B123" s="14"/>
      <c r="C123" s="31"/>
      <c r="D123" s="29">
        <v>0.2388888888888889</v>
      </c>
      <c r="E123" s="32">
        <v>14.6</v>
      </c>
      <c r="F123" s="22">
        <v>17</v>
      </c>
      <c r="G123" s="32">
        <v>18</v>
      </c>
      <c r="H123" s="32">
        <v>40</v>
      </c>
      <c r="I123" s="31"/>
      <c r="J123" s="32">
        <v>67</v>
      </c>
      <c r="K123" s="31"/>
      <c r="L123" s="22">
        <v>83</v>
      </c>
      <c r="M123" s="14"/>
      <c r="N123" s="21"/>
      <c r="Q123" s="14"/>
      <c r="R123" s="14"/>
      <c r="S123" s="14"/>
      <c r="T123" s="14"/>
    </row>
    <row r="124" spans="1:20" s="26" customFormat="1" ht="12.75" customHeight="1" hidden="1">
      <c r="A124" s="14"/>
      <c r="B124" s="14"/>
      <c r="C124" s="32">
        <v>10.1</v>
      </c>
      <c r="D124" s="29">
        <v>0.24027777777777778</v>
      </c>
      <c r="E124" s="31"/>
      <c r="F124" s="22">
        <v>16</v>
      </c>
      <c r="G124" s="31"/>
      <c r="H124" s="31"/>
      <c r="I124" s="31"/>
      <c r="J124" s="31"/>
      <c r="K124" s="32">
        <v>281</v>
      </c>
      <c r="L124" s="22">
        <v>84</v>
      </c>
      <c r="M124" s="14"/>
      <c r="N124" s="21"/>
      <c r="Q124" s="14"/>
      <c r="R124" s="14"/>
      <c r="S124" s="14"/>
      <c r="T124" s="14"/>
    </row>
    <row r="125" spans="1:20" s="26" customFormat="1" ht="12.75" customHeight="1" hidden="1">
      <c r="A125" s="14"/>
      <c r="B125" s="14"/>
      <c r="C125" s="31"/>
      <c r="D125" s="29">
        <v>0.24097222222222223</v>
      </c>
      <c r="E125" s="32">
        <v>14.7</v>
      </c>
      <c r="F125" s="22">
        <v>15</v>
      </c>
      <c r="G125" s="31"/>
      <c r="H125" s="31"/>
      <c r="I125" s="32">
        <v>29</v>
      </c>
      <c r="J125" s="31"/>
      <c r="K125" s="31"/>
      <c r="L125" s="22">
        <v>85</v>
      </c>
      <c r="M125" s="14"/>
      <c r="N125" s="21"/>
      <c r="Q125" s="14"/>
      <c r="R125" s="14"/>
      <c r="S125" s="14"/>
      <c r="T125" s="14"/>
    </row>
    <row r="126" spans="1:20" s="26" customFormat="1" ht="12.75" customHeight="1" hidden="1">
      <c r="A126" s="14"/>
      <c r="B126" s="14"/>
      <c r="C126" s="31"/>
      <c r="D126" s="29">
        <v>0.24166666666666667</v>
      </c>
      <c r="E126" s="31"/>
      <c r="F126" s="22">
        <v>14</v>
      </c>
      <c r="G126" s="32">
        <v>19</v>
      </c>
      <c r="H126" s="32">
        <v>41</v>
      </c>
      <c r="I126" s="31"/>
      <c r="J126" s="32">
        <v>68</v>
      </c>
      <c r="K126" s="32">
        <v>284</v>
      </c>
      <c r="L126" s="22">
        <v>86</v>
      </c>
      <c r="M126" s="14"/>
      <c r="N126" s="21"/>
      <c r="Q126" s="14"/>
      <c r="R126" s="14"/>
      <c r="S126" s="14"/>
      <c r="T126" s="14"/>
    </row>
    <row r="127" spans="1:20" s="26" customFormat="1" ht="12.75" customHeight="1" hidden="1">
      <c r="A127" s="14"/>
      <c r="B127" s="14"/>
      <c r="C127" s="32">
        <v>10.2</v>
      </c>
      <c r="D127" s="29">
        <v>0.2423611111111111</v>
      </c>
      <c r="E127" s="32">
        <v>14.8</v>
      </c>
      <c r="F127" s="22">
        <v>13</v>
      </c>
      <c r="G127" s="31"/>
      <c r="H127" s="31"/>
      <c r="I127" s="31"/>
      <c r="J127" s="31"/>
      <c r="K127" s="31"/>
      <c r="L127" s="22">
        <v>87</v>
      </c>
      <c r="M127" s="14"/>
      <c r="N127" s="21"/>
      <c r="Q127" s="14"/>
      <c r="R127" s="14"/>
      <c r="S127" s="14"/>
      <c r="T127" s="14"/>
    </row>
    <row r="128" spans="1:20" s="26" customFormat="1" ht="12.75" customHeight="1" hidden="1">
      <c r="A128" s="14"/>
      <c r="B128" s="14"/>
      <c r="C128" s="31"/>
      <c r="D128" s="29">
        <v>0.24305555555555555</v>
      </c>
      <c r="E128" s="31"/>
      <c r="F128" s="22">
        <v>12</v>
      </c>
      <c r="G128" s="31"/>
      <c r="H128" s="31"/>
      <c r="I128" s="31"/>
      <c r="J128" s="31"/>
      <c r="K128" s="32">
        <v>287</v>
      </c>
      <c r="L128" s="22">
        <v>88</v>
      </c>
      <c r="M128" s="14"/>
      <c r="N128" s="21"/>
      <c r="Q128" s="14"/>
      <c r="R128" s="14"/>
      <c r="S128" s="14"/>
      <c r="T128" s="14"/>
    </row>
    <row r="129" spans="1:20" s="26" customFormat="1" ht="12.75" customHeight="1" hidden="1">
      <c r="A129" s="14"/>
      <c r="B129" s="14"/>
      <c r="C129" s="31"/>
      <c r="D129" s="29">
        <v>0.24375</v>
      </c>
      <c r="E129" s="32">
        <v>14.9</v>
      </c>
      <c r="F129" s="22">
        <v>11</v>
      </c>
      <c r="G129" s="32">
        <v>20</v>
      </c>
      <c r="H129" s="31"/>
      <c r="I129" s="32">
        <v>30</v>
      </c>
      <c r="J129" s="31"/>
      <c r="K129" s="31"/>
      <c r="L129" s="22">
        <v>89</v>
      </c>
      <c r="M129" s="14"/>
      <c r="N129" s="21"/>
      <c r="Q129" s="14"/>
      <c r="R129" s="14"/>
      <c r="S129" s="14"/>
      <c r="T129" s="14"/>
    </row>
    <row r="130" spans="1:20" s="26" customFormat="1" ht="12.75" customHeight="1" hidden="1">
      <c r="A130" s="14"/>
      <c r="B130" s="14"/>
      <c r="C130" s="32">
        <v>10.3</v>
      </c>
      <c r="D130" s="29">
        <v>0.24444444444444446</v>
      </c>
      <c r="E130" s="31"/>
      <c r="F130" s="22">
        <v>10</v>
      </c>
      <c r="G130" s="31"/>
      <c r="H130" s="32">
        <v>42</v>
      </c>
      <c r="I130" s="31"/>
      <c r="J130" s="32">
        <v>69</v>
      </c>
      <c r="K130" s="32">
        <v>290</v>
      </c>
      <c r="L130" s="22">
        <v>90</v>
      </c>
      <c r="M130" s="14"/>
      <c r="N130" s="21"/>
      <c r="Q130" s="14"/>
      <c r="R130" s="14"/>
      <c r="S130" s="14"/>
      <c r="T130" s="14"/>
    </row>
    <row r="131" spans="1:20" s="26" customFormat="1" ht="12.75" customHeight="1" hidden="1">
      <c r="A131" s="14"/>
      <c r="B131" s="14"/>
      <c r="C131" s="31"/>
      <c r="D131" s="29">
        <v>0.24513888888888888</v>
      </c>
      <c r="E131" s="32">
        <v>15</v>
      </c>
      <c r="F131" s="22">
        <v>9</v>
      </c>
      <c r="G131" s="31"/>
      <c r="H131" s="31"/>
      <c r="I131" s="31"/>
      <c r="J131" s="31"/>
      <c r="K131" s="32">
        <v>291</v>
      </c>
      <c r="L131" s="22">
        <v>91</v>
      </c>
      <c r="M131" s="14"/>
      <c r="N131" s="21"/>
      <c r="Q131" s="14"/>
      <c r="R131" s="14"/>
      <c r="S131" s="14"/>
      <c r="T131" s="14"/>
    </row>
    <row r="132" spans="1:20" s="26" customFormat="1" ht="12.75" customHeight="1" hidden="1">
      <c r="A132" s="14"/>
      <c r="B132" s="14"/>
      <c r="C132" s="31"/>
      <c r="D132" s="29">
        <v>0.24583333333333335</v>
      </c>
      <c r="E132" s="31"/>
      <c r="F132" s="22">
        <v>8</v>
      </c>
      <c r="G132" s="32">
        <v>21</v>
      </c>
      <c r="H132" s="31"/>
      <c r="I132" s="31"/>
      <c r="J132" s="31"/>
      <c r="K132" s="32">
        <v>292</v>
      </c>
      <c r="L132" s="22">
        <v>92</v>
      </c>
      <c r="M132" s="14"/>
      <c r="N132" s="21"/>
      <c r="Q132" s="14"/>
      <c r="R132" s="14"/>
      <c r="S132" s="14"/>
      <c r="T132" s="14"/>
    </row>
    <row r="133" spans="1:20" s="26" customFormat="1" ht="12.75" customHeight="1" hidden="1">
      <c r="A133" s="14"/>
      <c r="B133" s="14"/>
      <c r="C133" s="32">
        <v>10.4</v>
      </c>
      <c r="D133" s="29">
        <v>0.2465277777777778</v>
      </c>
      <c r="E133" s="32">
        <v>15.1</v>
      </c>
      <c r="F133" s="22">
        <v>7</v>
      </c>
      <c r="G133" s="31"/>
      <c r="H133" s="31"/>
      <c r="I133" s="31"/>
      <c r="J133" s="31"/>
      <c r="K133" s="32">
        <v>293</v>
      </c>
      <c r="L133" s="22">
        <v>93</v>
      </c>
      <c r="M133" s="14"/>
      <c r="N133" s="21"/>
      <c r="Q133" s="14"/>
      <c r="R133" s="14"/>
      <c r="S133" s="14"/>
      <c r="T133" s="14"/>
    </row>
    <row r="134" spans="1:20" s="26" customFormat="1" ht="12.75" customHeight="1" hidden="1">
      <c r="A134" s="14"/>
      <c r="B134" s="14"/>
      <c r="C134" s="31"/>
      <c r="D134" s="29">
        <v>0.24722222222222223</v>
      </c>
      <c r="E134" s="31"/>
      <c r="F134" s="22">
        <v>6</v>
      </c>
      <c r="G134" s="31"/>
      <c r="H134" s="32">
        <v>43</v>
      </c>
      <c r="I134" s="32">
        <v>31</v>
      </c>
      <c r="J134" s="31"/>
      <c r="K134" s="32">
        <v>294</v>
      </c>
      <c r="L134" s="22">
        <v>94</v>
      </c>
      <c r="M134" s="14"/>
      <c r="N134" s="21"/>
      <c r="Q134" s="14"/>
      <c r="R134" s="14"/>
      <c r="S134" s="14"/>
      <c r="T134" s="14"/>
    </row>
    <row r="135" spans="1:20" s="26" customFormat="1" ht="12.75" customHeight="1" hidden="1">
      <c r="A135" s="14"/>
      <c r="B135" s="14"/>
      <c r="C135" s="31"/>
      <c r="D135" s="31"/>
      <c r="E135" s="32">
        <v>15.2</v>
      </c>
      <c r="F135" s="22">
        <v>5</v>
      </c>
      <c r="G135" s="32">
        <v>22</v>
      </c>
      <c r="H135" s="31"/>
      <c r="I135" s="31"/>
      <c r="J135" s="32">
        <v>70</v>
      </c>
      <c r="K135" s="32">
        <v>295</v>
      </c>
      <c r="L135" s="22">
        <v>95</v>
      </c>
      <c r="M135" s="14"/>
      <c r="N135" s="21"/>
      <c r="Q135" s="14"/>
      <c r="R135" s="14"/>
      <c r="S135" s="14"/>
      <c r="T135" s="14"/>
    </row>
    <row r="136" spans="1:20" s="26" customFormat="1" ht="12.75" customHeight="1" hidden="1">
      <c r="A136" s="14"/>
      <c r="B136" s="14"/>
      <c r="C136" s="32">
        <v>10.5</v>
      </c>
      <c r="D136" s="29">
        <v>0.24791666666666667</v>
      </c>
      <c r="E136" s="31"/>
      <c r="F136" s="22">
        <v>4</v>
      </c>
      <c r="G136" s="31"/>
      <c r="H136" s="31"/>
      <c r="I136" s="31"/>
      <c r="J136" s="31"/>
      <c r="K136" s="31"/>
      <c r="L136" s="22">
        <v>96</v>
      </c>
      <c r="M136" s="14"/>
      <c r="N136" s="21"/>
      <c r="Q136" s="14"/>
      <c r="R136" s="14"/>
      <c r="S136" s="14"/>
      <c r="T136" s="14"/>
    </row>
    <row r="137" spans="1:20" s="26" customFormat="1" ht="12.75" customHeight="1" hidden="1">
      <c r="A137" s="14"/>
      <c r="B137" s="14"/>
      <c r="C137" s="31"/>
      <c r="D137" s="31"/>
      <c r="E137" s="32">
        <v>15.3</v>
      </c>
      <c r="F137" s="22">
        <v>3</v>
      </c>
      <c r="G137" s="31"/>
      <c r="H137" s="31"/>
      <c r="I137" s="31"/>
      <c r="J137" s="31"/>
      <c r="K137" s="32">
        <v>296</v>
      </c>
      <c r="L137" s="22">
        <v>97</v>
      </c>
      <c r="M137" s="14"/>
      <c r="N137" s="21"/>
      <c r="Q137" s="14"/>
      <c r="R137" s="14"/>
      <c r="S137" s="14"/>
      <c r="T137" s="14"/>
    </row>
    <row r="138" spans="1:20" s="26" customFormat="1" ht="12.75" customHeight="1" hidden="1">
      <c r="A138" s="14"/>
      <c r="B138" s="14"/>
      <c r="C138" s="31"/>
      <c r="D138" s="29">
        <v>0.24861111111111112</v>
      </c>
      <c r="E138" s="31"/>
      <c r="F138" s="22">
        <v>2</v>
      </c>
      <c r="G138" s="32">
        <v>23</v>
      </c>
      <c r="H138" s="31"/>
      <c r="I138" s="31"/>
      <c r="J138" s="31"/>
      <c r="K138" s="31"/>
      <c r="L138" s="22">
        <v>98</v>
      </c>
      <c r="M138" s="14"/>
      <c r="N138" s="21"/>
      <c r="Q138" s="14"/>
      <c r="R138" s="14"/>
      <c r="S138" s="14"/>
      <c r="T138" s="14"/>
    </row>
    <row r="139" spans="1:20" s="26" customFormat="1" ht="12.75" customHeight="1" hidden="1">
      <c r="A139" s="14"/>
      <c r="B139" s="14"/>
      <c r="C139" s="32">
        <v>10.6</v>
      </c>
      <c r="D139" s="31"/>
      <c r="E139" s="32">
        <v>15.4</v>
      </c>
      <c r="F139" s="22">
        <v>1</v>
      </c>
      <c r="G139" s="31"/>
      <c r="H139" s="32">
        <v>44</v>
      </c>
      <c r="I139" s="31"/>
      <c r="J139" s="31"/>
      <c r="K139" s="32">
        <v>297</v>
      </c>
      <c r="L139" s="22">
        <v>99</v>
      </c>
      <c r="M139" s="14"/>
      <c r="N139" s="21"/>
      <c r="Q139" s="14"/>
      <c r="R139" s="14"/>
      <c r="S139" s="14"/>
      <c r="T139" s="14"/>
    </row>
    <row r="140" spans="1:20" s="26" customFormat="1" ht="12.75" customHeight="1" hidden="1">
      <c r="A140" s="14"/>
      <c r="B140" s="14"/>
      <c r="C140" s="20">
        <v>10.7</v>
      </c>
      <c r="D140" s="33">
        <v>0.24930555555555556</v>
      </c>
      <c r="E140" s="20">
        <v>15.5</v>
      </c>
      <c r="F140" s="22">
        <v>0</v>
      </c>
      <c r="G140" s="31"/>
      <c r="H140" s="31"/>
      <c r="I140" s="32">
        <v>32</v>
      </c>
      <c r="J140" s="32">
        <v>71</v>
      </c>
      <c r="K140" s="31"/>
      <c r="L140" s="22">
        <v>100</v>
      </c>
      <c r="M140" s="14"/>
      <c r="N140" s="21"/>
      <c r="Q140" s="14"/>
      <c r="R140" s="14"/>
      <c r="S140" s="14"/>
      <c r="T140" s="14"/>
    </row>
    <row r="141" spans="1:20" s="26" customFormat="1" ht="12.75" hidden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1"/>
      <c r="Q141" s="14"/>
      <c r="R141" s="14"/>
      <c r="S141" s="14"/>
      <c r="T141" s="14"/>
    </row>
    <row r="142" spans="1:20" s="26" customFormat="1" ht="12.75" hidden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/>
      <c r="Q142" s="14"/>
      <c r="R142" s="14"/>
      <c r="S142" s="14"/>
      <c r="T142" s="14"/>
    </row>
    <row r="143" spans="1:20" s="26" customFormat="1" ht="12.75" hidden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1"/>
      <c r="Q143" s="14"/>
      <c r="R143" s="14"/>
      <c r="S143" s="14"/>
      <c r="T143" s="14"/>
    </row>
    <row r="144" spans="1:20" s="26" customFormat="1" ht="12.75" hidden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1"/>
      <c r="Q144" s="14"/>
      <c r="R144" s="14"/>
      <c r="S144" s="14"/>
      <c r="T144" s="14"/>
    </row>
    <row r="145" spans="1:20" s="26" customFormat="1" ht="12.7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1"/>
      <c r="Q145" s="14"/>
      <c r="R145" s="14"/>
      <c r="S145" s="14"/>
      <c r="T145" s="14"/>
    </row>
    <row r="146" spans="1:20" s="26" customFormat="1" ht="12.75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/>
      <c r="Q146" s="14"/>
      <c r="R146" s="14"/>
      <c r="S146" s="14"/>
      <c r="T146" s="14"/>
    </row>
    <row r="147" spans="1:20" s="26" customFormat="1" ht="12.75" hidden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1"/>
      <c r="Q147" s="14"/>
      <c r="R147" s="14"/>
      <c r="S147" s="14"/>
      <c r="T147" s="14"/>
    </row>
    <row r="148" spans="1:20" s="26" customFormat="1" ht="12.7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1"/>
      <c r="Q148" s="14"/>
      <c r="R148" s="14"/>
      <c r="S148" s="14"/>
      <c r="T148" s="14"/>
    </row>
    <row r="149" spans="1:20" ht="12.75" customHeight="1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Q149" s="23"/>
      <c r="R149" s="23"/>
      <c r="S149" s="23"/>
      <c r="T149" s="23"/>
    </row>
    <row r="150" spans="1:20" ht="12.75" customHeight="1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Q150" s="23"/>
      <c r="R150" s="23"/>
      <c r="S150" s="23"/>
      <c r="T150" s="23"/>
    </row>
    <row r="151" spans="1:20" ht="12.75" customHeight="1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Q151" s="23"/>
      <c r="R151" s="23"/>
      <c r="S151" s="23"/>
      <c r="T151" s="23"/>
    </row>
    <row r="152" spans="1:20" ht="12.75" customHeight="1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Q152" s="23"/>
      <c r="R152" s="23"/>
      <c r="S152" s="23"/>
      <c r="T152" s="23"/>
    </row>
    <row r="153" spans="1:20" ht="12.75" customHeight="1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Q153" s="23"/>
      <c r="R153" s="23"/>
      <c r="S153" s="23"/>
      <c r="T153" s="23"/>
    </row>
    <row r="154" spans="1:20" ht="12.75" customHeight="1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Q154" s="23"/>
      <c r="R154" s="23"/>
      <c r="S154" s="23"/>
      <c r="T154" s="23"/>
    </row>
    <row r="155" spans="1:20" ht="12.75" customHeight="1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Q155" s="23"/>
      <c r="R155" s="23"/>
      <c r="S155" s="23"/>
      <c r="T155" s="23"/>
    </row>
    <row r="156" spans="1:20" ht="12.75" customHeight="1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Q156" s="23"/>
      <c r="R156" s="23"/>
      <c r="S156" s="23"/>
      <c r="T156" s="23"/>
    </row>
    <row r="157" spans="1:20" ht="12.75" customHeight="1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Q157" s="23"/>
      <c r="R157" s="23"/>
      <c r="S157" s="23"/>
      <c r="T157" s="23"/>
    </row>
    <row r="158" spans="1:20" ht="12.75" customHeight="1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Q158" s="23"/>
      <c r="R158" s="23"/>
      <c r="S158" s="23"/>
      <c r="T158" s="23"/>
    </row>
    <row r="159" spans="1:20" ht="12.75" customHeight="1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Q159" s="23"/>
      <c r="R159" s="23"/>
      <c r="S159" s="23"/>
      <c r="T159" s="23"/>
    </row>
    <row r="160" spans="1:20" ht="12.75" customHeight="1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Q160" s="23"/>
      <c r="R160" s="23"/>
      <c r="S160" s="23"/>
      <c r="T160" s="23"/>
    </row>
    <row r="161" spans="1:20" ht="12.75" customHeigh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Q161" s="23"/>
      <c r="R161" s="23"/>
      <c r="S161" s="23"/>
      <c r="T161" s="23"/>
    </row>
    <row r="162" spans="1:20" ht="12.75" customHeight="1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Q162" s="23"/>
      <c r="R162" s="23"/>
      <c r="S162" s="23"/>
      <c r="T162" s="23"/>
    </row>
    <row r="163" spans="1:20" ht="12.75" customHeight="1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Q163" s="23"/>
      <c r="R163" s="23"/>
      <c r="S163" s="23"/>
      <c r="T163" s="23"/>
    </row>
    <row r="164" spans="1:20" ht="12.75" customHeight="1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Q164" s="23"/>
      <c r="R164" s="23"/>
      <c r="S164" s="23"/>
      <c r="T164" s="23"/>
    </row>
    <row r="165" spans="1:20" ht="12.75" customHeight="1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Q165" s="23"/>
      <c r="R165" s="23"/>
      <c r="S165" s="23"/>
      <c r="T165" s="23"/>
    </row>
    <row r="166" spans="1:20" ht="12.75" customHeight="1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Q166" s="23"/>
      <c r="R166" s="23"/>
      <c r="S166" s="23"/>
      <c r="T166" s="23"/>
    </row>
    <row r="167" spans="1:20" ht="12.75" customHeight="1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Q167" s="23"/>
      <c r="R167" s="23"/>
      <c r="S167" s="23"/>
      <c r="T167" s="23"/>
    </row>
    <row r="168" spans="1:20" ht="12.75" customHeight="1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Q168" s="23"/>
      <c r="R168" s="23"/>
      <c r="S168" s="23"/>
      <c r="T168" s="23"/>
    </row>
    <row r="169" spans="1:20" ht="12.75" customHeight="1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Q169" s="23"/>
      <c r="R169" s="23"/>
      <c r="S169" s="23"/>
      <c r="T169" s="23"/>
    </row>
    <row r="170" spans="1:20" ht="12.75" customHeight="1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Q170" s="23"/>
      <c r="R170" s="23"/>
      <c r="S170" s="23"/>
      <c r="T170" s="23"/>
    </row>
    <row r="171" spans="1:20" ht="12.75" customHeight="1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Q171" s="23"/>
      <c r="R171" s="23"/>
      <c r="S171" s="23"/>
      <c r="T171" s="23"/>
    </row>
    <row r="172" spans="1:20" ht="12.75" customHeight="1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Q172" s="23"/>
      <c r="R172" s="23"/>
      <c r="S172" s="23"/>
      <c r="T172" s="23"/>
    </row>
    <row r="173" spans="1:20" ht="12.75" customHeight="1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Q173" s="23"/>
      <c r="R173" s="23"/>
      <c r="S173" s="23"/>
      <c r="T173" s="23"/>
    </row>
    <row r="174" spans="1:20" ht="12.75" customHeight="1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Q174" s="23"/>
      <c r="R174" s="23"/>
      <c r="S174" s="23"/>
      <c r="T174" s="23"/>
    </row>
    <row r="175" spans="1:20" ht="12.75" customHeight="1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Q175" s="23"/>
      <c r="R175" s="23"/>
      <c r="S175" s="23"/>
      <c r="T175" s="23"/>
    </row>
    <row r="176" spans="1:20" ht="12.75" customHeight="1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Q176" s="23"/>
      <c r="R176" s="23"/>
      <c r="S176" s="23"/>
      <c r="T176" s="23"/>
    </row>
    <row r="177" spans="1:20" ht="12.75" customHeight="1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Q177" s="23"/>
      <c r="R177" s="23"/>
      <c r="S177" s="23"/>
      <c r="T177" s="23"/>
    </row>
    <row r="178" spans="1:20" ht="12.75" customHeight="1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Q178" s="23"/>
      <c r="R178" s="23"/>
      <c r="S178" s="23"/>
      <c r="T178" s="23"/>
    </row>
    <row r="179" spans="1:20" ht="12.75" customHeight="1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Q179" s="23"/>
      <c r="R179" s="23"/>
      <c r="S179" s="23"/>
      <c r="T179" s="23"/>
    </row>
    <row r="180" spans="1:20" ht="12.75" customHeight="1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Q180" s="23"/>
      <c r="R180" s="23"/>
      <c r="S180" s="23"/>
      <c r="T180" s="23"/>
    </row>
    <row r="181" spans="1:20" ht="12.75" customHeight="1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Q181" s="23"/>
      <c r="R181" s="23"/>
      <c r="S181" s="23"/>
      <c r="T181" s="23"/>
    </row>
    <row r="182" spans="1:20" ht="12.75" customHeight="1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Q182" s="23"/>
      <c r="R182" s="23"/>
      <c r="S182" s="23"/>
      <c r="T182" s="23"/>
    </row>
    <row r="183" spans="1:20" ht="12.75" customHeight="1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Q183" s="23"/>
      <c r="R183" s="23"/>
      <c r="S183" s="23"/>
      <c r="T183" s="23"/>
    </row>
    <row r="184" spans="1:20" ht="12.75" customHeight="1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Q184" s="23"/>
      <c r="R184" s="23"/>
      <c r="S184" s="23"/>
      <c r="T184" s="23"/>
    </row>
    <row r="185" spans="1:20" ht="12.75" customHeight="1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Q185" s="23"/>
      <c r="R185" s="23"/>
      <c r="S185" s="23"/>
      <c r="T185" s="23"/>
    </row>
    <row r="186" spans="1:20" ht="12.75" customHeight="1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Q186" s="23"/>
      <c r="R186" s="23"/>
      <c r="S186" s="23"/>
      <c r="T186" s="23"/>
    </row>
    <row r="187" spans="1:20" ht="12.75" customHeight="1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Q187" s="23"/>
      <c r="R187" s="23"/>
      <c r="S187" s="23"/>
      <c r="T187" s="23"/>
    </row>
    <row r="188" spans="1:20" ht="12.75" customHeight="1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Q188" s="23"/>
      <c r="R188" s="23"/>
      <c r="S188" s="23"/>
      <c r="T188" s="23"/>
    </row>
    <row r="189" spans="1:20" ht="12.75" customHeight="1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Q189" s="23"/>
      <c r="R189" s="23"/>
      <c r="S189" s="23"/>
      <c r="T189" s="23"/>
    </row>
    <row r="190" spans="1:20" ht="12.75" customHeight="1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Q190" s="23"/>
      <c r="R190" s="23"/>
      <c r="S190" s="23"/>
      <c r="T190" s="23"/>
    </row>
    <row r="191" spans="1:20" ht="12.75" customHeight="1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Q191" s="23"/>
      <c r="R191" s="23"/>
      <c r="S191" s="23"/>
      <c r="T191" s="23"/>
    </row>
    <row r="192" spans="1:20" ht="12.75" customHeight="1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Q192" s="23"/>
      <c r="R192" s="23"/>
      <c r="S192" s="23"/>
      <c r="T192" s="23"/>
    </row>
    <row r="193" spans="1:20" ht="12.75" customHeight="1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Q193" s="23"/>
      <c r="R193" s="23"/>
      <c r="S193" s="23"/>
      <c r="T193" s="23"/>
    </row>
    <row r="194" spans="1:20" ht="12.75" customHeight="1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Q194" s="23"/>
      <c r="R194" s="23"/>
      <c r="S194" s="23"/>
      <c r="T194" s="23"/>
    </row>
    <row r="195" spans="1:20" ht="12.75" customHeight="1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Q195" s="23"/>
      <c r="R195" s="23"/>
      <c r="S195" s="23"/>
      <c r="T195" s="23"/>
    </row>
    <row r="196" spans="1:20" ht="12.75" customHeight="1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Q196" s="23"/>
      <c r="R196" s="23"/>
      <c r="S196" s="23"/>
      <c r="T196" s="23"/>
    </row>
    <row r="197" spans="1:20" ht="12.75" customHeight="1" hidden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Q197" s="23"/>
      <c r="R197" s="23"/>
      <c r="S197" s="23"/>
      <c r="T197" s="23"/>
    </row>
    <row r="198" spans="1:20" ht="12.75" customHeight="1" hidden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Q198" s="23"/>
      <c r="R198" s="23"/>
      <c r="S198" s="23"/>
      <c r="T198" s="23"/>
    </row>
    <row r="199" spans="1:20" ht="12.75" customHeight="1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Q199" s="23"/>
      <c r="R199" s="23"/>
      <c r="S199" s="23"/>
      <c r="T199" s="23"/>
    </row>
    <row r="200" spans="1:20" ht="12.75" customHeight="1" hidden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Q200" s="23"/>
      <c r="R200" s="23"/>
      <c r="S200" s="23"/>
      <c r="T200" s="23"/>
    </row>
    <row r="201" spans="1:20" ht="12.75" customHeight="1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Q201" s="23"/>
      <c r="R201" s="23"/>
      <c r="S201" s="23"/>
      <c r="T201" s="23"/>
    </row>
    <row r="202" spans="1:20" ht="12.75" customHeight="1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14"/>
      <c r="Q202" s="23"/>
      <c r="R202" s="23"/>
      <c r="S202" s="23"/>
      <c r="T202" s="23"/>
    </row>
    <row r="203" spans="1:20" ht="12.75" customHeight="1" hidden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14"/>
      <c r="Q203" s="23"/>
      <c r="R203" s="23"/>
      <c r="S203" s="23"/>
      <c r="T203" s="23"/>
    </row>
    <row r="204" spans="1:20" ht="12.75" customHeight="1" hidden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14"/>
      <c r="Q204" s="23"/>
      <c r="R204" s="23"/>
      <c r="S204" s="23"/>
      <c r="T204" s="23"/>
    </row>
    <row r="205" spans="1:20" ht="12.75" customHeight="1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14"/>
      <c r="Q205" s="23"/>
      <c r="R205" s="23"/>
      <c r="S205" s="23"/>
      <c r="T205" s="23"/>
    </row>
    <row r="206" spans="1:20" ht="12.75" customHeight="1" hidden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14"/>
      <c r="Q206" s="23"/>
      <c r="R206" s="23"/>
      <c r="S206" s="23"/>
      <c r="T206" s="23"/>
    </row>
    <row r="207" spans="1:20" ht="12.75" customHeight="1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14"/>
      <c r="Q207" s="23"/>
      <c r="R207" s="23"/>
      <c r="S207" s="23"/>
      <c r="T207" s="23"/>
    </row>
    <row r="208" spans="1:20" ht="12.75" customHeight="1" hidden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4"/>
      <c r="Q208" s="23"/>
      <c r="R208" s="23"/>
      <c r="S208" s="23"/>
      <c r="T208" s="23"/>
    </row>
    <row r="209" spans="1:20" ht="12.75" customHeight="1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14"/>
      <c r="Q209" s="23"/>
      <c r="R209" s="23"/>
      <c r="S209" s="23"/>
      <c r="T209" s="23"/>
    </row>
    <row r="210" spans="1:20" ht="12.75" customHeight="1" hidden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Q210" s="23"/>
      <c r="R210" s="23"/>
      <c r="S210" s="23"/>
      <c r="T210" s="23"/>
    </row>
    <row r="211" spans="1:20" ht="12.75" customHeight="1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Q211" s="23"/>
      <c r="R211" s="23"/>
      <c r="S211" s="23"/>
      <c r="T211" s="23"/>
    </row>
    <row r="212" spans="1:20" ht="12.75" customHeight="1" hidden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Q212" s="23"/>
      <c r="R212" s="23"/>
      <c r="S212" s="23"/>
      <c r="T212" s="23"/>
    </row>
    <row r="213" spans="1:20" ht="12.75" customHeight="1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Q213" s="23"/>
      <c r="R213" s="23"/>
      <c r="S213" s="23"/>
      <c r="T213" s="23"/>
    </row>
    <row r="214" spans="1:20" ht="12.75" customHeight="1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Q214" s="23"/>
      <c r="R214" s="23"/>
      <c r="S214" s="23"/>
      <c r="T214" s="23"/>
    </row>
    <row r="215" spans="1:20" ht="12.75" customHeight="1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Q215" s="23"/>
      <c r="R215" s="23"/>
      <c r="S215" s="23"/>
      <c r="T215" s="23"/>
    </row>
    <row r="216" spans="1:20" ht="12.75" customHeight="1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Q216" s="23"/>
      <c r="R216" s="23"/>
      <c r="S216" s="23"/>
      <c r="T216" s="23"/>
    </row>
    <row r="217" spans="1:20" ht="12.75" customHeight="1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Q217" s="23"/>
      <c r="R217" s="23"/>
      <c r="S217" s="23"/>
      <c r="T217" s="23"/>
    </row>
    <row r="218" spans="1:20" ht="12.75" customHeight="1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Q218" s="23"/>
      <c r="R218" s="23"/>
      <c r="S218" s="23"/>
      <c r="T218" s="23"/>
    </row>
    <row r="219" spans="1:20" ht="12.75" customHeight="1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Q219" s="23"/>
      <c r="R219" s="23"/>
      <c r="S219" s="23"/>
      <c r="T219" s="23"/>
    </row>
    <row r="220" spans="1:20" ht="12.75" customHeight="1" hidden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Q220" s="23"/>
      <c r="R220" s="23"/>
      <c r="S220" s="23"/>
      <c r="T220" s="23"/>
    </row>
    <row r="221" spans="1:20" ht="12.75" customHeight="1" hidden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Q221" s="23"/>
      <c r="R221" s="23"/>
      <c r="S221" s="23"/>
      <c r="T221" s="23"/>
    </row>
    <row r="222" spans="1:20" ht="12.75" customHeight="1" hidden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Q222" s="23"/>
      <c r="R222" s="23"/>
      <c r="S222" s="23"/>
      <c r="T222" s="23"/>
    </row>
    <row r="223" spans="1:20" ht="12.75" customHeight="1" hidden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Q223" s="23"/>
      <c r="R223" s="23"/>
      <c r="S223" s="23"/>
      <c r="T223" s="23"/>
    </row>
    <row r="224" spans="1:20" ht="12.75" customHeight="1" hidden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Q224" s="23"/>
      <c r="R224" s="23"/>
      <c r="S224" s="23"/>
      <c r="T224" s="23"/>
    </row>
    <row r="225" spans="1:20" ht="12.75" customHeight="1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Q225" s="23"/>
      <c r="R225" s="23"/>
      <c r="S225" s="23"/>
      <c r="T225" s="23"/>
    </row>
    <row r="226" spans="1:20" ht="12.75" customHeight="1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Q226" s="23"/>
      <c r="R226" s="23"/>
      <c r="S226" s="23"/>
      <c r="T226" s="23"/>
    </row>
    <row r="227" spans="1:20" ht="12.75" customHeight="1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Q227" s="23"/>
      <c r="R227" s="23"/>
      <c r="S227" s="23"/>
      <c r="T227" s="23"/>
    </row>
    <row r="228" spans="1:20" ht="12.75" customHeight="1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Q228" s="23"/>
      <c r="R228" s="23"/>
      <c r="S228" s="23"/>
      <c r="T228" s="23"/>
    </row>
    <row r="229" spans="1:20" ht="12.75" customHeight="1" hidden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Q229" s="23"/>
      <c r="R229" s="23"/>
      <c r="S229" s="23"/>
      <c r="T229" s="23"/>
    </row>
    <row r="230" spans="1:20" ht="12.75" customHeight="1" hidden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Q230" s="23"/>
      <c r="R230" s="23"/>
      <c r="S230" s="23"/>
      <c r="T230" s="23"/>
    </row>
    <row r="231" spans="1:20" ht="12.75" customHeight="1" hidden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Q231" s="23"/>
      <c r="R231" s="23"/>
      <c r="S231" s="23"/>
      <c r="T231" s="23"/>
    </row>
    <row r="232" spans="1:20" ht="12.75" customHeight="1" hidden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Q232" s="23"/>
      <c r="R232" s="23"/>
      <c r="S232" s="23"/>
      <c r="T232" s="23"/>
    </row>
    <row r="233" spans="1:20" ht="12.75" customHeight="1" hidden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Q233" s="23"/>
      <c r="R233" s="23"/>
      <c r="S233" s="23"/>
      <c r="T233" s="23"/>
    </row>
    <row r="234" spans="1:20" ht="12.75" customHeight="1" hidden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Q234" s="23"/>
      <c r="R234" s="23"/>
      <c r="S234" s="23"/>
      <c r="T234" s="23"/>
    </row>
    <row r="235" spans="1:20" ht="12.75" customHeight="1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Q235" s="23"/>
      <c r="R235" s="23"/>
      <c r="S235" s="23"/>
      <c r="T235" s="23"/>
    </row>
    <row r="236" spans="1:20" ht="12.75" customHeight="1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Q236" s="23"/>
      <c r="R236" s="23"/>
      <c r="S236" s="23"/>
      <c r="T236" s="23"/>
    </row>
    <row r="237" spans="1:20" ht="12.75" customHeight="1" hidden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Q237" s="23"/>
      <c r="R237" s="23"/>
      <c r="S237" s="23"/>
      <c r="T237" s="23"/>
    </row>
    <row r="238" spans="1:20" ht="12.75" customHeight="1" hidden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Q238" s="23"/>
      <c r="R238" s="23"/>
      <c r="S238" s="23"/>
      <c r="T238" s="23"/>
    </row>
    <row r="239" spans="1:20" ht="12.75" customHeight="1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Q239" s="23"/>
      <c r="R239" s="23"/>
      <c r="S239" s="23"/>
      <c r="T239" s="23"/>
    </row>
    <row r="240" spans="1:20" ht="12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Q240" s="23"/>
      <c r="R240" s="23"/>
      <c r="S240" s="23"/>
      <c r="T240" s="23"/>
    </row>
    <row r="241" spans="1:20" ht="12.75" customHeight="1" hidden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Q241" s="23"/>
      <c r="R241" s="23"/>
      <c r="S241" s="23"/>
      <c r="T241" s="23"/>
    </row>
    <row r="242" spans="1:20" ht="12.75" customHeight="1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Q242" s="23"/>
      <c r="R242" s="23"/>
      <c r="S242" s="23"/>
      <c r="T242" s="23"/>
    </row>
    <row r="243" spans="1:20" ht="12.75" customHeight="1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Q243" s="23"/>
      <c r="R243" s="23"/>
      <c r="S243" s="23"/>
      <c r="T243" s="23"/>
    </row>
    <row r="244" spans="1:20" ht="12.75" customHeight="1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Q244" s="23"/>
      <c r="R244" s="23"/>
      <c r="S244" s="23"/>
      <c r="T244" s="23"/>
    </row>
    <row r="245" spans="1:20" ht="12.75" customHeight="1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Q245" s="23"/>
      <c r="R245" s="23"/>
      <c r="S245" s="23"/>
      <c r="T245" s="23"/>
    </row>
    <row r="246" spans="1:20" ht="12.75" customHeight="1" hidden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Q246" s="23"/>
      <c r="R246" s="23"/>
      <c r="S246" s="23"/>
      <c r="T246" s="23"/>
    </row>
    <row r="247" spans="1:20" ht="12.75" customHeight="1" hidden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Q247" s="23"/>
      <c r="R247" s="23"/>
      <c r="S247" s="23"/>
      <c r="T247" s="23"/>
    </row>
    <row r="248" spans="1:20" ht="12.75" customHeight="1" hidden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Q248" s="23"/>
      <c r="R248" s="23"/>
      <c r="S248" s="23"/>
      <c r="T248" s="23"/>
    </row>
    <row r="249" spans="1:20" ht="12.75" customHeight="1" hidden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Q249" s="23"/>
      <c r="R249" s="23"/>
      <c r="S249" s="23"/>
      <c r="T249" s="23"/>
    </row>
    <row r="250" spans="1:20" ht="12.75" customHeight="1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Q250" s="23"/>
      <c r="R250" s="23"/>
      <c r="S250" s="23"/>
      <c r="T250" s="23"/>
    </row>
    <row r="251" spans="1:20" ht="12.75" customHeight="1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Q251" s="23"/>
      <c r="R251" s="23"/>
      <c r="S251" s="23"/>
      <c r="T251" s="23"/>
    </row>
    <row r="252" spans="1:20" ht="12.75" customHeight="1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Q252" s="23"/>
      <c r="R252" s="23"/>
      <c r="S252" s="23"/>
      <c r="T252" s="23"/>
    </row>
    <row r="253" spans="1:20" ht="12.75" customHeight="1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Q253" s="23"/>
      <c r="R253" s="23"/>
      <c r="S253" s="23"/>
      <c r="T253" s="23"/>
    </row>
    <row r="254" spans="1:20" ht="12.75" customHeight="1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Q254" s="23"/>
      <c r="R254" s="23"/>
      <c r="S254" s="23"/>
      <c r="T254" s="23"/>
    </row>
    <row r="255" spans="1:20" ht="12.75" customHeight="1" hidden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Q255" s="23"/>
      <c r="R255" s="23"/>
      <c r="S255" s="23"/>
      <c r="T255" s="23"/>
    </row>
    <row r="256" spans="1:20" ht="12.75" customHeight="1" hidden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Q256" s="23"/>
      <c r="R256" s="23"/>
      <c r="S256" s="23"/>
      <c r="T256" s="23"/>
    </row>
    <row r="257" spans="1:20" ht="12.75" customHeight="1" hidden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Q257" s="23"/>
      <c r="R257" s="23"/>
      <c r="S257" s="23"/>
      <c r="T257" s="23"/>
    </row>
    <row r="258" spans="1:20" ht="12.75" customHeight="1" hidden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Q258" s="23"/>
      <c r="R258" s="23"/>
      <c r="S258" s="23"/>
      <c r="T258" s="23"/>
    </row>
    <row r="259" spans="1:20" ht="12.75" customHeight="1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Q259" s="23"/>
      <c r="R259" s="23"/>
      <c r="S259" s="23"/>
      <c r="T259" s="23"/>
    </row>
    <row r="260" spans="1:20" ht="12.75" customHeight="1" hidden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Q260" s="23"/>
      <c r="R260" s="23"/>
      <c r="S260" s="23"/>
      <c r="T260" s="23"/>
    </row>
    <row r="261" spans="1:20" ht="12.75" customHeight="1" hidden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Q261" s="23"/>
      <c r="R261" s="23"/>
      <c r="S261" s="23"/>
      <c r="T261" s="23"/>
    </row>
    <row r="262" spans="1:20" ht="12.75" customHeight="1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Q262" s="23"/>
      <c r="R262" s="23"/>
      <c r="S262" s="23"/>
      <c r="T262" s="23"/>
    </row>
    <row r="263" spans="1:20" ht="12.75" customHeight="1" hidden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Q263" s="23"/>
      <c r="R263" s="23"/>
      <c r="S263" s="23"/>
      <c r="T263" s="23"/>
    </row>
    <row r="264" spans="1:20" ht="12.75" customHeight="1" hidden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Q264" s="23"/>
      <c r="R264" s="23"/>
      <c r="S264" s="23"/>
      <c r="T264" s="23"/>
    </row>
    <row r="265" spans="1:20" ht="12.75" customHeight="1" hidden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Q265" s="23"/>
      <c r="R265" s="23"/>
      <c r="S265" s="23"/>
      <c r="T265" s="23"/>
    </row>
    <row r="266" spans="1:20" ht="12.75" customHeight="1" hidden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Q266" s="23"/>
      <c r="R266" s="23"/>
      <c r="S266" s="23"/>
      <c r="T266" s="23"/>
    </row>
    <row r="267" spans="1:20" ht="12.75" customHeight="1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Q267" s="23"/>
      <c r="R267" s="23"/>
      <c r="S267" s="23"/>
      <c r="T267" s="23"/>
    </row>
    <row r="268" spans="1:20" ht="12.75" customHeight="1" hidden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Q268" s="23"/>
      <c r="R268" s="23"/>
      <c r="S268" s="23"/>
      <c r="T268" s="23"/>
    </row>
    <row r="269" spans="1:20" ht="12.75" customHeight="1" hidden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Q269" s="23"/>
      <c r="R269" s="23"/>
      <c r="S269" s="23"/>
      <c r="T269" s="23"/>
    </row>
    <row r="270" spans="1:20" ht="12.75" customHeight="1" hidden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Q270" s="23"/>
      <c r="R270" s="23"/>
      <c r="S270" s="23"/>
      <c r="T270" s="23"/>
    </row>
    <row r="271" spans="1:20" ht="12.75" customHeight="1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Q271" s="23"/>
      <c r="R271" s="23"/>
      <c r="S271" s="23"/>
      <c r="T271" s="23"/>
    </row>
    <row r="272" spans="1:20" ht="12.75" customHeight="1" hidden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Q272" s="23"/>
      <c r="R272" s="23"/>
      <c r="S272" s="23"/>
      <c r="T272" s="23"/>
    </row>
    <row r="273" spans="1:20" ht="12.75" customHeight="1" hidden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Q273" s="23"/>
      <c r="R273" s="23"/>
      <c r="S273" s="23"/>
      <c r="T273" s="23"/>
    </row>
    <row r="274" spans="1:20" ht="12.75" customHeight="1" hidden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Q274" s="23"/>
      <c r="R274" s="23"/>
      <c r="S274" s="23"/>
      <c r="T274" s="23"/>
    </row>
    <row r="275" spans="1:20" ht="12.75" customHeight="1" hidden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Q275" s="23"/>
      <c r="R275" s="23"/>
      <c r="S275" s="23"/>
      <c r="T275" s="23"/>
    </row>
    <row r="276" spans="1:20" ht="12.75" customHeight="1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Q276" s="23"/>
      <c r="R276" s="23"/>
      <c r="S276" s="23"/>
      <c r="T276" s="23"/>
    </row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</sheetData>
  <sheetProtection sheet="1"/>
  <mergeCells count="6">
    <mergeCell ref="A1:S2"/>
    <mergeCell ref="T1:T32"/>
    <mergeCell ref="A3:D4"/>
    <mergeCell ref="E3:K4"/>
    <mergeCell ref="L3:S4"/>
    <mergeCell ref="A32:S32"/>
  </mergeCells>
  <conditionalFormatting sqref="A6:S31">
    <cfRule type="expression" priority="1" dxfId="0" stopIfTrue="1">
      <formula>MOD(ROW(),2)</formula>
    </cfRule>
    <cfRule type="expression" priority="2" dxfId="1" stopIfTrue="1">
      <formula>AND(ROW(),2,COUNTA('15 lat'!$B1:$B26))</formula>
    </cfRule>
  </conditionalFormatting>
  <dataValidations count="8">
    <dataValidation allowBlank="1" showInputMessage="1" showErrorMessage="1" promptTitle="Bieg na 50 metrów." prompt="Wynik podajemy w sekundach. &#10;np. 10,6 lub 9,9." sqref="E6">
      <formula1>0</formula1>
      <formula2>0</formula2>
    </dataValidation>
    <dataValidation allowBlank="1" showInputMessage="1" showErrorMessage="1" promptTitle="Skok w dal z miejsca." prompt="Wynik podajemy w centymetrach. &#10;np. 116 lub 99." sqref="G6">
      <formula1>0</formula1>
      <formula2>0</formula2>
    </dataValidation>
    <dataValidation allowBlank="1" showInputMessage="1" showErrorMessage="1" promptTitle="Siady z leżenia." prompt="Wynik podajemy w ilości uzyskanych powtórzeń.&#10;np. 14 lub 35." sqref="I6">
      <formula1>0</formula1>
      <formula2>0</formula2>
    </dataValidation>
    <dataValidation allowBlank="1" showInputMessage="1" showErrorMessage="1" promptTitle="Bieg wahadłowy 4x10m." prompt="Wynik podajemy w sekundach. &#10;np. 14,8 lub 8,9." sqref="K6">
      <formula1>0</formula1>
      <formula2>0</formula2>
    </dataValidation>
    <dataValidation allowBlank="1" showInputMessage="1" showErrorMessage="1" promptTitle="Siła dłoni." prompt="Wynik podajemy w kilogramach. &#10;np. 9 lub 14." sqref="M6">
      <formula1>0</formula1>
      <formula2>0</formula2>
    </dataValidation>
    <dataValidation allowBlank="1" showInputMessage="1" showErrorMessage="1" promptTitle="Skłon tułowia." prompt="Wynik podajemy w centymetrach.&#10;np. -14 lub 10." sqref="Q6">
      <formula1>0</formula1>
      <formula2>0</formula2>
    </dataValidation>
    <dataValidation allowBlank="1" showInputMessage="1" showErrorMessage="1" promptTitle="Uginanie rąk w zwisie." prompt="Wynik podajemy w ilości powtórzeń&#10;np. 1 lub 14." sqref="O6">
      <formula1>0</formula1>
      <formula2>0</formula2>
    </dataValidation>
    <dataValidation allowBlank="1" showInputMessage="1" showErrorMessage="1" promptTitle="Bieg na 1000 metrów." prompt="Wynik podajemy w minutach i sekundach.&#10;np. 4:44 lub 3:55." sqref="C6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2014-09-11T18:23:26Z</dcterms:created>
  <dcterms:modified xsi:type="dcterms:W3CDTF">2014-09-11T18:23:26Z</dcterms:modified>
  <cp:category/>
  <cp:version/>
  <cp:contentType/>
  <cp:contentStatus/>
</cp:coreProperties>
</file>